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812" documentId="13_ncr:1_{F6CB121F-512D-4AA6-A0C1-0FB36C537598}" xr6:coauthVersionLast="47" xr6:coauthVersionMax="47" xr10:uidLastSave="{03B529B1-9B58-4315-8527-08A325037DF8}"/>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B6" i="6"/>
  <c r="B7" i="6"/>
  <c r="B8" i="6"/>
  <c r="B9" i="6"/>
  <c r="B10"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<sst xmlns="http://schemas.openxmlformats.org/spreadsheetml/2006/main" count="178593" uniqueCount="39081">
  <si>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</si>
  <si>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</si>
  <si>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</si>
  <si>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</si>
  <si>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</si>
  <si>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</si>
  <si>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</si>
  <si>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</si>
  <si>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</si>
  <si>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</si>
  <si>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</si>
  <si>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</si>
  <si>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</si>
  <si>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</si>
  <si>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</si>
  <si>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</si>
  <si>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</si>
  <si>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</si>
  <si>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</si>
  <si>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</si>
  <si>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</si>
  <si>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</si>
  <si>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</si>
  <si>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</si>
  <si>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</si>
  <si>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</si>
  <si>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</si>
  <si>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</si>
  <si>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</si>
  <si>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</si>
  <si>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</si>
  <si>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</si>
  <si>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</si>
  <si>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</si>
  <si>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</si>
  <si>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</si>
  <si>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</si>
  <si>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</si>
  <si>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</si>
  <si>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</si>
  <si>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</si>
  <si>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</si>
  <si>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</si>
  <si>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</si>
  <si>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</si>
  <si>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</si>
  <si>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</si>
  <si>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</si>
  <si>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</si>
  <si>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</si>
  <si>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</si>
  <si>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</si>
  <si>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</si>
  <si>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</si>
  <si>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</si>
  <si>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</si>
  <si>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</si>
  <si>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</si>
  <si>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</si>
  <si>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</si>
  <si>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</si>
  <si>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</si>
  <si>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</si>
  <si>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</si>
  <si>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</si>
  <si>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</si>
  <si>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</si>
  <si>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</si>
  <si>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</si>
  <si>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</si>
  <si>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</si>
  <si>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</si>
  <si>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</si>
  <si>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</si>
  <si>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</si>
  <si>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</si>
  <si>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</si>
  <si>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</si>
  <si>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</si>
  <si>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</si>
  <si>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</si>
  <si>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</si>
  <si>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</si>
  <si>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</si>
  <si>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</si>
  <si>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</si>
  <si>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</si>
  <si>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</si>
  <si>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</si>
  <si>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</si>
  <si>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</si>
  <si>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</si>
  <si>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</si>
  <si>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</si>
  <si>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</si>
  <si>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</si>
  <si>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</si>
  <si>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</si>
  <si>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</si>
  <si>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</si>
  <si>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</si>
  <si>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</si>
  <si>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</si>
  <si>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</si>
  <si>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</si>
  <si>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</si>
  <si>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</si>
  <si>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</si>
  <si>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</si>
  <si>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</si>
  <si>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</si>
  <si>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</si>
  <si>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</si>
  <si>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</si>
  <si>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</si>
  <si>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</si>
  <si>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</si>
  <si>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</si>
  <si>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</si>
  <si>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</si>
  <si>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</si>
  <si>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</si>
  <si>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</si>
  <si>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</si>
  <si>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</si>
  <si>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</si>
  <si>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</si>
  <si>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</si>
  <si>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</si>
  <si>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</si>
  <si>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</si>
  <si>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</si>
  <si>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</si>
  <si>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</si>
  <si>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</si>
  <si>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</si>
  <si>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</si>
  <si>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</si>
  <si>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</si>
  <si>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</si>
  <si>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</si>
  <si>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</si>
  <si>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</si>
  <si>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</si>
  <si>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</si>
  <si>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</si>
  <si>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</si>
  <si>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</si>
  <si>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</si>
  <si>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</si>
  <si>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</si>
  <si>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</si>
  <si>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</si>
  <si>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</si>
  <si>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</si>
  <si>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</si>
  <si>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</si>
  <si>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</si>
  <si>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</si>
  <si>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</si>
  <si>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</si>
  <si>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</si>
  <si>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</si>
  <si>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</si>
  <si>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</si>
  <si>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</si>
  <si>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</si>
  <si>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</si>
  <si>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</si>
  <si>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</si>
  <si>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</si>
  <si>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</si>
  <si>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</si>
  <si>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</si>
  <si>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</si>
  <si>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</si>
  <si>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</si>
  <si>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</si>
  <si>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</si>
  <si>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</si>
  <si>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</si>
  <si>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</si>
  <si>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</si>
  <si>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</si>
  <si>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</si>
  <si>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</si>
  <si>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</si>
  <si>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</si>
  <si>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</si>
  <si>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</si>
  <si>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</si>
  <si>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</si>
  <si>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</si>
  <si>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</si>
  <si>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</si>
  <si>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</si>
  <si>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</si>
  <si>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</si>
  <si>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</si>
  <si>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</si>
  <si>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</si>
  <si>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</si>
  <si>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</si>
  <si>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</si>
  <si>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</si>
  <si>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</si>
  <si>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</si>
  <si>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</si>
  <si>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</si>
  <si>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</si>
  <si>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</si>
  <si>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</si>
  <si>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</si>
  <si>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</si>
  <si>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</si>
  <si>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</si>
  <si>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</si>
  <si>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</si>
  <si>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</si>
  <si>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</si>
  <si>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</si>
  <si>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</si>
  <si>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</si>
  <si>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</si>
  <si>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</si>
  <si>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</si>
  <si>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</si>
  <si>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</si>
  <si>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</si>
  <si>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</si>
  <si>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</si>
  <si>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</si>
  <si>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</si>
  <si>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</si>
  <si>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</si>
  <si>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</si>
  <si>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</si>
  <si>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</si>
  <si>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</si>
  <si>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</si>
  <si>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</si>
  <si>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</si>
  <si>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</si>
  <si>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</si>
  <si>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</si>
  <si>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</si>
  <si>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</si>
  <si>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</si>
  <si>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</si>
  <si>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</si>
  <si>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</si>
  <si>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</si>
  <si>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</si>
  <si>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</si>
  <si>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</si>
  <si>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</si>
  <si>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</si>
  <si>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</si>
  <si>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</si>
  <si>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</si>
  <si>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</si>
  <si>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</si>
  <si>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</si>
  <si>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</si>
  <si>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</si>
  <si>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</si>
  <si>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</si>
  <si>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</si>
  <si>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</si>
  <si>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</si>
  <si>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</si>
  <si>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</si>
  <si>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</si>
  <si>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</si>
  <si>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</si>
  <si>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</si>
  <si>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</si>
  <si>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</si>
  <si>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</si>
  <si>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</si>
  <si>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</si>
  <si>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</si>
  <si>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</si>
  <si>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</si>
  <si>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</si>
  <si>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</si>
  <si>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</si>
  <si>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</si>
  <si>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</si>
  <si>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</si>
  <si>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</si>
  <si>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</si>
  <si>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</si>
  <si>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</si>
  <si>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</si>
  <si>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</si>
  <si>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</si>
  <si>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</si>
  <si>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</si>
  <si>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</si>
  <si>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</si>
  <si>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</si>
  <si>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</si>
  <si>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</si>
  <si>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</si>
  <si>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</si>
  <si>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</si>
  <si>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</si>
  <si>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</si>
  <si>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</si>
  <si>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</si>
  <si>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</si>
  <si>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</si>
  <si>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</si>
  <si>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</si>
  <si>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</si>
  <si>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</si>
  <si>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</si>
  <si>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</si>
  <si>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</si>
  <si>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</si>
  <si>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</si>
  <si>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</si>
  <si>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</si>
  <si>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</si>
  <si>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</si>
  <si>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</si>
  <si>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</si>
  <si>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</si>
  <si>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</si>
  <si>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</si>
  <si>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</si>
  <si>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</si>
  <si>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</si>
  <si>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</si>
  <si>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</si>
  <si>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</si>
  <si>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</si>
  <si>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</si>
  <si>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</si>
  <si>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</si>
  <si>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</si>
  <si>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</si>
  <si>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</si>
  <si>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</si>
  <si>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</si>
  <si>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</si>
  <si>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</si>
  <si>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</si>
  <si>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</si>
  <si>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</si>
  <si>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</si>
  <si>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</si>
  <si>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</si>
  <si>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</si>
  <si>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</si>
  <si>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</si>
  <si>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</si>
  <si>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</si>
  <si>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</si>
  <si>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</si>
  <si>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</si>
  <si>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</si>
  <si>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</si>
  <si>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</si>
  <si>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</si>
  <si>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</si>
  <si>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</si>
  <si>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</si>
  <si>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</si>
  <si>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</si>
  <si>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</si>
  <si>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</si>
  <si>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</si>
  <si>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</si>
  <si>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</si>
  <si>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</si>
  <si>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</si>
  <si>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</si>
  <si>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</si>
  <si>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</si>
  <si>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</si>
  <si>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</si>
  <si>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</si>
  <si>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</si>
  <si>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</si>
  <si>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</si>
  <si>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</si>
  <si>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</si>
  <si>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</si>
  <si>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</si>
  <si>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</si>
  <si>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</si>
  <si>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</si>
  <si>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</si>
  <si>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</si>
  <si>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</si>
  <si>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</si>
  <si>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</si>
  <si>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</si>
  <si>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</si>
  <si>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</si>
  <si>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</si>
  <si>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</si>
  <si>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</si>
  <si>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</si>
  <si>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</si>
  <si>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</si>
  <si>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</si>
  <si>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</si>
  <si>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</si>
  <si>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</si>
  <si>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</si>
  <si>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</si>
  <si>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</si>
  <si>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</si>
  <si>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</si>
  <si>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</si>
  <si>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</si>
  <si>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</si>
  <si>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</si>
  <si>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</si>
  <si>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</si>
  <si>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</si>
  <si>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</si>
  <si>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</si>
  <si>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</si>
  <si>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</si>
  <si>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</si>
  <si>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</si>
  <si>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</si>
  <si>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</si>
  <si>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</si>
  <si>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</si>
  <si>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</si>
  <si>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</si>
  <si>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</si>
  <si>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</si>
  <si>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</si>
  <si>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</si>
  <si>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</si>
  <si>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</si>
  <si>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</si>
  <si>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</si>
  <si>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</si>
  <si>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</si>
  <si>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</si>
  <si>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</si>
  <si>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</si>
  <si>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</si>
  <si>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</si>
  <si>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</si>
  <si>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</si>
  <si>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</si>
  <si>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</si>
  <si>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</si>
  <si>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</si>
  <si>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</si>
  <si>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</si>
  <si>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</si>
  <si>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</si>
  <si>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</si>
  <si>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</si>
  <si>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</si>
  <si>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</si>
  <si>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</si>
  <si>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</si>
  <si>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</si>
  <si>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</si>
  <si>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</si>
  <si>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</si>
  <si>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</si>
  <si>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</si>
  <si>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</si>
  <si>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</si>
  <si>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</si>
  <si>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</si>
  <si>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</si>
  <si>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</si>
  <si>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</si>
  <si>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</si>
  <si>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</si>
  <si>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</si>
  <si>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</si>
  <si>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</si>
  <si>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</si>
  <si>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</si>
  <si>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</si>
  <si>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</si>
  <si>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</si>
  <si>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</si>
  <si>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</si>
  <si>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</si>
  <si>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</si>
  <si>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</si>
  <si>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</si>
  <si>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</si>
  <si>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</si>
  <si>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</si>
  <si>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</si>
  <si>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</si>
  <si>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</si>
  <si>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</si>
  <si>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</si>
  <si>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</si>
  <si>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</si>
  <si>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</si>
  <si>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</si>
  <si>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</si>
  <si>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</si>
  <si>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</si>
  <si>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</si>
  <si>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</si>
  <si>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</si>
  <si>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</si>
  <si>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</si>
  <si>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</si>
  <si>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</si>
  <si>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</si>
  <si>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</si>
  <si>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</si>
  <si>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</si>
  <si>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</si>
  <si>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</si>
  <si>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</si>
  <si>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</si>
  <si>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</si>
  <si>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</si>
  <si>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</si>
  <si>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</si>
  <si>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</si>
  <si>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</si>
  <si>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</si>
  <si>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</si>
  <si>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</si>
  <si>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</si>
  <si>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</si>
  <si>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</si>
  <si>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</si>
  <si>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</si>
  <si>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</si>
  <si>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</si>
  <si>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</si>
  <si>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</si>
  <si>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</si>
  <si>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</si>
  <si>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</si>
  <si>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</si>
  <si>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</si>
  <si>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</si>
  <si>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</si>
  <si>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</si>
  <si>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</si>
  <si>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</si>
  <si>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</si>
  <si>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</si>
  <si>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</si>
  <si>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</si>
  <si>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</si>
  <si>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</si>
  <si>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</si>
  <si>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</si>
  <si>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</si>
  <si>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</si>
  <si>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</si>
  <si>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</si>
  <si>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</si>
  <si>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</si>
  <si>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</si>
  <si>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</si>
  <si>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</si>
  <si>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</si>
  <si>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</si>
  <si>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</si>
  <si>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</si>
  <si>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</si>
  <si>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</si>
  <si>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</si>
  <si>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</si>
  <si>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</si>
  <si>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</si>
  <si>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</si>
  <si>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</si>
  <si>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</si>
  <si>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</si>
  <si>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</si>
  <si>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</si>
  <si>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</si>
  <si>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</si>
  <si>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</si>
  <si>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</si>
  <si>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</si>
  <si>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</si>
  <si>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</si>
  <si>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</si>
  <si>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</si>
  <si>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</si>
  <si>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</si>
  <si>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</si>
  <si>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</si>
  <si>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</si>
  <si>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</si>
  <si>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</si>
  <si>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</si>
  <si>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</si>
  <si>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</si>
  <si>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</si>
  <si>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</si>
  <si>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</si>
  <si>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</si>
  <si>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</si>
  <si>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</si>
  <si>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</si>
  <si>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</si>
  <si>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</si>
  <si>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</si>
  <si>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</si>
  <si>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</si>
  <si>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</si>
  <si>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</si>
  <si>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</si>
  <si>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</si>
  <si>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</si>
  <si>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</si>
  <si>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</si>
  <si>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</si>
  <si>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</si>
  <si>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</si>
  <si>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</si>
  <si>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</si>
  <si>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</si>
  <si>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</si>
  <si>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</si>
  <si>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</si>
  <si>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</si>
  <si>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</si>
  <si>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</si>
  <si>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</si>
  <si>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</si>
  <si>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</si>
  <si>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</si>
  <si>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</si>
  <si>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</si>
  <si>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</si>
  <si>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</si>
  <si>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</si>
  <si>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</si>
  <si>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</si>
  <si>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</si>
  <si>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</si>
  <si>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</si>
  <si>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</si>
  <si>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</si>
  <si>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</si>
  <si>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</si>
  <si>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</si>
  <si>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</si>
  <si>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</si>
  <si>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</si>
  <si>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</si>
  <si>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</si>
  <si>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</si>
  <si>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</si>
  <si>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</si>
  <si>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</si>
  <si>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</si>
  <si>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</si>
  <si>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</si>
  <si>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</si>
  <si>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</si>
  <si>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</si>
  <si>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</si>
  <si>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</si>
  <si>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</si>
  <si>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</si>
  <si>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</si>
  <si>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</si>
  <si>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</si>
  <si>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</si>
  <si>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</si>
  <si>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</si>
  <si>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</si>
  <si>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</si>
  <si>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</si>
  <si>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</si>
  <si>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</si>
  <si>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</si>
  <si>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</si>
  <si>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</si>
  <si>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</si>
  <si>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</si>
  <si>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</si>
  <si>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</si>
  <si>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</si>
  <si>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</si>
  <si>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</si>
  <si>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</si>
  <si>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</si>
  <si>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</si>
  <si>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</si>
  <si>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</si>
  <si>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</si>
  <si>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</si>
  <si>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</si>
  <si>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</si>
  <si>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</si>
  <si>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</si>
  <si>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</si>
  <si>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</si>
  <si>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</si>
  <si>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</si>
  <si>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</si>
  <si>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</si>
  <si>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</si>
  <si>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</si>
  <si>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</si>
  <si>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</si>
  <si>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</si>
  <si>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</si>
  <si>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</si>
  <si>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</si>
  <si>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</si>
  <si>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</si>
  <si>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</si>
  <si>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</si>
  <si>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</si>
  <si>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</si>
  <si>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</si>
  <si>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</si>
  <si>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</si>
  <si>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</si>
  <si>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</si>
  <si>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</si>
  <si>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</si>
  <si>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</si>
  <si>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</si>
  <si>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</si>
  <si>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</si>
  <si>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</si>
  <si>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</si>
  <si>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</si>
  <si>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</si>
  <si>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</si>
  <si>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</si>
  <si>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</si>
  <si>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</si>
  <si>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</si>
  <si>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</si>
  <si>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</si>
  <si>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</si>
  <si>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</si>
  <si>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</si>
  <si>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</si>
  <si>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</si>
  <si>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</si>
  <si>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</si>
  <si>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</si>
  <si>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</si>
  <si>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</si>
  <si>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</si>
  <si>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</si>
  <si>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</si>
  <si>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</si>
  <si>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</si>
  <si>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</si>
  <si>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</si>
  <si>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</si>
  <si>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</si>
  <si>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</si>
  <si>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</si>
  <si>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</si>
  <si>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</si>
  <si>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</si>
  <si>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</si>
  <si>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</si>
  <si>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</si>
  <si>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</si>
  <si>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</si>
  <si>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</si>
  <si>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</si>
  <si>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</si>
  <si>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</si>
  <si>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</si>
  <si>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</si>
  <si>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</si>
  <si>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</si>
  <si>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</si>
  <si>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</si>
  <si>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</si>
  <si>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</si>
  <si>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</si>
  <si>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</si>
  <si>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</si>
  <si>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</si>
  <si>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</si>
  <si>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</si>
  <si>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</si>
  <si>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</si>
  <si>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</si>
  <si>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</si>
  <si>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</si>
  <si>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</si>
  <si>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</si>
  <si>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</si>
  <si>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</si>
  <si>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</si>
  <si>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</si>
  <si>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</si>
  <si>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</si>
  <si>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</si>
  <si>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</si>
  <si>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</si>
  <si>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</si>
  <si>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</si>
  <si>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</si>
  <si>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</si>
  <si>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</si>
  <si>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</si>
  <si>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</si>
  <si>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</si>
  <si>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</si>
  <si>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</si>
  <si>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</si>
  <si>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</si>
  <si>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</si>
  <si>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</si>
  <si>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</si>
  <si>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</si>
  <si>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</si>
  <si>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</si>
  <si>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</si>
  <si>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</si>
  <si>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</si>
  <si>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</si>
  <si>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</si>
  <si>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</si>
  <si>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</si>
  <si>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</si>
  <si>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</si>
  <si>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</si>
  <si>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</si>
  <si>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</si>
  <si>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</si>
  <si>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</si>
  <si>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</si>
  <si>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</si>
  <si>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</si>
  <si>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</si>
  <si>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</si>
  <si>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</si>
  <si>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</si>
  <si>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</si>
  <si>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</si>
  <si>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</si>
  <si>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</si>
  <si>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</si>
  <si>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</si>
  <si>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</si>
  <si>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</si>
  <si>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</si>
  <si>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</si>
  <si>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</si>
  <si>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</si>
  <si>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</si>
  <si>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</si>
  <si>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</si>
  <si>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</si>
  <si>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</si>
  <si>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</si>
  <si>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</si>
  <si>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</si>
  <si>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</si>
  <si>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</si>
  <si>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</si>
  <si>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</si>
  <si>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</si>
  <si>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</si>
  <si>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</si>
  <si>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</si>
  <si>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</si>
  <si>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</si>
  <si>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</si>
  <si>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</si>
  <si>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</si>
  <si>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</si>
  <si>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</si>
  <si>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</si>
  <si>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</si>
  <si>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</si>
  <si>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</si>
  <si>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</si>
  <si>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</si>
  <si>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</si>
  <si>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</si>
  <si>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</si>
  <si>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</si>
  <si>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</si>
  <si>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</si>
  <si>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</si>
  <si>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</si>
  <si>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</si>
  <si>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</si>
  <si>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</si>
  <si>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</si>
  <si>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</si>
  <si>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</si>
  <si>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</si>
  <si>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</si>
  <si>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</si>
  <si>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</si>
  <si>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</si>
  <si>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</si>
  <si>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</si>
  <si>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</si>
  <si>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</si>
  <si>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</si>
  <si>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</si>
  <si>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</si>
  <si>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</si>
  <si>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</si>
  <si>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</si>
  <si>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</si>
  <si>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</si>
  <si>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</si>
  <si>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</si>
  <si>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</si>
  <si>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</si>
  <si>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</si>
  <si>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</si>
  <si>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</si>
  <si>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</si>
  <si>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</si>
  <si>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</si>
  <si>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</si>
  <si>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</si>
  <si>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</si>
  <si>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</si>
  <si>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</si>
  <si>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</si>
  <si>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</si>
  <si>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</si>
  <si>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</si>
  <si>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</si>
  <si>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</si>
  <si>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</si>
  <si>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</si>
  <si>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</si>
  <si>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</si>
  <si>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</si>
  <si>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</si>
  <si>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</si>
  <si>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</si>
  <si>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</si>
  <si>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</si>
  <si>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</si>
  <si>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</si>
  <si>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</si>
  <si>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</si>
  <si>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</si>
  <si>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</si>
  <si>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</si>
  <si>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</si>
  <si>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</si>
  <si>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</si>
  <si>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</si>
  <si>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</si>
  <si>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</si>
  <si>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</si>
  <si>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</si>
  <si>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</si>
  <si>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</si>
  <si>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</si>
  <si>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</si>
  <si>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</si>
  <si>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</si>
  <si>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</si>
  <si>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</si>
  <si>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</si>
  <si>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</si>
  <si>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</si>
  <si>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</si>
  <si>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</si>
  <si>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</si>
  <si>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</si>
  <si>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</si>
  <si>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</si>
  <si>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</si>
  <si>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</si>
  <si>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</si>
  <si>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</si>
  <si>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</si>
  <si>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</si>
  <si>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</si>
  <si>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</si>
  <si>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</si>
  <si>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</si>
  <si>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</si>
  <si>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</si>
  <si>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</si>
  <si>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</si>
  <si>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</si>
  <si>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</si>
  <si>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</si>
  <si>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</si>
  <si>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</si>
  <si>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</si>
  <si>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</si>
  <si>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</si>
  <si>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</si>
  <si>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</si>
  <si>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</si>
  <si>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</si>
  <si>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</si>
  <si>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</si>
  <si>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</si>
  <si>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</si>
  <si>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</si>
  <si>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</si>
  <si>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</si>
  <si>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</si>
  <si>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</si>
  <si>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</si>
  <si>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</si>
  <si>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</si>
  <si>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</si>
  <si>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</si>
  <si>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</si>
  <si>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</si>
  <si>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</si>
  <si>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</si>
  <si>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</si>
  <si>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</si>
  <si>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</si>
  <si>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</si>
  <si>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</si>
  <si>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</si>
  <si>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</si>
  <si>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</si>
  <si>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</si>
  <si>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</si>
  <si>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</si>
  <si>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</si>
  <si>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</si>
  <si>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</si>
  <si>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</si>
  <si>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</si>
  <si>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</si>
  <si>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</si>
  <si>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</si>
  <si>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</si>
  <si>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</si>
  <si>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</si>
  <si>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</si>
  <si>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</si>
  <si>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</si>
  <si>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</si>
  <si>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</si>
  <si>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</si>
  <si>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</si>
  <si>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</si>
  <si>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</si>
  <si>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</si>
  <si>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</si>
  <si>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</si>
  <si>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</si>
  <si>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</si>
  <si>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</si>
  <si>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</si>
  <si>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</si>
  <si>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</si>
  <si>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</si>
  <si>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</si>
  <si>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</si>
  <si>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</si>
  <si>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</si>
  <si>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</si>
  <si>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</si>
  <si>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</si>
  <si>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</si>
  <si>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</si>
  <si>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</si>
  <si>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</si>
  <si>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</si>
  <si>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</si>
  <si>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</si>
  <si>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</si>
  <si>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</si>
  <si>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</si>
  <si>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</si>
  <si>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</si>
  <si>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</si>
  <si>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</si>
  <si>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</si>
  <si>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</si>
  <si>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</si>
  <si>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</si>
  <si>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</si>
  <si>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</si>
  <si>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</si>
  <si>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</si>
  <si>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</si>
  <si>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</si>
  <si>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</si>
  <si>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</si>
  <si>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</si>
  <si>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</si>
  <si>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</si>
  <si>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</si>
  <si>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</si>
  <si>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</si>
  <si>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</si>
  <si>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</si>
  <si>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</si>
  <si>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</si>
  <si>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</si>
  <si>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</si>
  <si>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</si>
  <si>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</si>
  <si>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</si>
  <si>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</si>
  <si>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</si>
  <si>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</si>
  <si>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</si>
  <si>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</si>
  <si>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</si>
  <si>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</si>
  <si>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</si>
  <si>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</si>
  <si>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</si>
  <si>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</si>
  <si>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</si>
  <si>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</si>
  <si>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</si>
  <si>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</si>
  <si>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</si>
  <si>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</si>
  <si>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</si>
  <si>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</si>
  <si>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</si>
  <si>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</si>
  <si>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</si>
  <si>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</si>
  <si>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</si>
  <si>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</si>
  <si>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</si>
  <si>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</si>
  <si>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</si>
  <si>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</si>
  <si>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</si>
  <si>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</si>
  <si>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</si>
  <si>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</si>
  <si>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</si>
  <si>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</si>
  <si>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</si>
  <si>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</si>
  <si>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</si>
  <si>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</si>
  <si>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</si>
  <si>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</si>
  <si>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</si>
  <si>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</si>
  <si>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</si>
  <si>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</si>
  <si>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</si>
  <si>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</si>
  <si>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</si>
  <si>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</si>
  <si>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</si>
  <si>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</si>
  <si>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</si>
  <si>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</si>
  <si>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</si>
  <si>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</si>
  <si>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</si>
  <si>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</si>
  <si>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</si>
  <si>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</si>
  <si>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</si>
  <si>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</si>
  <si>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</si>
  <si>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</si>
  <si>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</si>
  <si>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</si>
  <si>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</si>
  <si>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</si>
  <si>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</si>
  <si>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</si>
  <si>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</si>
  <si>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</si>
  <si>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</si>
  <si>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</si>
  <si>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</si>
  <si>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</si>
  <si>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</si>
  <si>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</si>
  <si>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</si>
  <si>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</si>
  <si>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</si>
  <si>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</si>
  <si>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</si>
  <si>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</si>
  <si>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</si>
  <si>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</si>
  <si>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</si>
  <si>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</si>
  <si>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</si>
  <si>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</si>
  <si>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</si>
  <si>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</si>
  <si>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</si>
  <si>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</si>
  <si>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</si>
  <si>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</si>
  <si>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</si>
  <si>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</si>
  <si>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</si>
  <si>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</si>
  <si>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</si>
  <si>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</si>
  <si>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</si>
  <si>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</si>
  <si>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</si>
  <si>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</si>
  <si>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</si>
  <si>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</si>
  <si>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</si>
  <si>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</si>
  <si>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</si>
  <si>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</si>
  <si>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</si>
  <si>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</si>
  <si>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</si>
  <si>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</si>
  <si>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</si>
  <si>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</si>
  <si>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</si>
  <si>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</si>
  <si>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</si>
  <si>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</si>
  <si>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</si>
  <si>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</si>
  <si>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</si>
  <si>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</si>
  <si>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</si>
  <si>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</si>
  <si>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</si>
  <si>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</si>
  <si>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</si>
  <si>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</si>
  <si>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</si>
  <si>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</si>
  <si>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</si>
  <si>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</si>
  <si>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</si>
  <si>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</si>
  <si>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</si>
  <si>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</si>
  <si>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</si>
  <si>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</si>
  <si>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</si>
  <si>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</si>
  <si>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</si>
  <si>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</si>
  <si>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</si>
  <si>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</si>
  <si>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</si>
  <si>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</si>
  <si>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</si>
  <si>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</si>
  <si>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</si>
  <si>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</si>
  <si>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</si>
  <si>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</si>
  <si>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</si>
  <si>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</si>
  <si>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</si>
  <si>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</si>
  <si>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</si>
  <si>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</si>
  <si>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</si>
  <si>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</si>
  <si>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</si>
  <si>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</si>
  <si>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</si>
  <si>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</si>
  <si>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</si>
  <si>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</si>
  <si>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</si>
  <si>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</si>
  <si>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</si>
  <si>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</si>
  <si>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</si>
  <si>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</si>
  <si>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</si>
  <si>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</si>
  <si>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</si>
  <si>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</si>
  <si>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</si>
  <si>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</si>
  <si>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</si>
  <si>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</si>
  <si>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</si>
  <si>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</si>
  <si>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</si>
  <si>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</si>
  <si>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</si>
  <si>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</si>
  <si>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</si>
  <si>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</si>
  <si>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</si>
  <si>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</si>
  <si>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</si>
  <si>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</si>
  <si>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</si>
  <si>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</si>
  <si>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</si>
  <si>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</si>
  <si>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</si>
  <si>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</si>
  <si>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</si>
  <si>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</si>
  <si>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</si>
  <si>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</si>
  <si>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</si>
  <si>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</si>
  <si>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</si>
  <si>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</si>
  <si>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</si>
  <si>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</si>
  <si>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</si>
  <si>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</si>
  <si>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</si>
  <si>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</si>
  <si>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</si>
  <si>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</si>
  <si>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</si>
  <si>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</si>
  <si>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</si>
  <si>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</si>
  <si>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</si>
  <si>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</si>
  <si>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</si>
  <si>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</si>
  <si>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</si>
  <si>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</si>
  <si>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</si>
  <si>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</si>
  <si>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</si>
  <si>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</si>
  <si>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</si>
  <si>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</si>
  <si>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</si>
  <si>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</si>
  <si>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</si>
  <si>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</si>
  <si>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</si>
  <si>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</si>
  <si>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</si>
  <si>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</si>
  <si>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</si>
  <si>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</si>
  <si>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</si>
  <si>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</si>
  <si>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</si>
  <si>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</si>
  <si>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</si>
  <si>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</si>
  <si>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</si>
  <si>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</si>
  <si>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</si>
  <si>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</si>
  <si>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</si>
  <si>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</si>
  <si>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</si>
  <si>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</si>
  <si>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</si>
  <si>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</si>
  <si>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</si>
  <si>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</si>
  <si>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</si>
  <si>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</si>
  <si>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</si>
  <si>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</si>
  <si>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</si>
  <si>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</si>
  <si>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</si>
  <si>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</si>
  <si>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</si>
  <si>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</si>
  <si>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</si>
  <si>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</si>
  <si>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</si>
  <si>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</si>
  <si>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</si>
  <si>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</si>
  <si>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</si>
  <si>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</si>
  <si>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</si>
  <si>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</si>
  <si>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</si>
  <si>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</si>
  <si>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</si>
  <si>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</si>
  <si>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</si>
  <si>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</si>
  <si>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</si>
  <si>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</si>
  <si>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</si>
  <si>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</si>
  <si>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</si>
  <si>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</si>
  <si>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</si>
  <si>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</si>
  <si>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</si>
  <si>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</si>
  <si>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</si>
  <si>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</si>
  <si>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</si>
  <si>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</si>
  <si>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</si>
  <si>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</si>
  <si>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</si>
  <si>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</si>
  <si>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</si>
  <si>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</si>
  <si>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</si>
  <si>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</si>
  <si>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</si>
  <si>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</si>
  <si>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</si>
  <si>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</si>
  <si>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</si>
  <si>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</si>
  <si>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</si>
  <si>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</si>
  <si>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</si>
  <si>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</si>
  <si>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</si>
  <si>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</si>
  <si>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</si>
  <si>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</si>
  <si>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</si>
  <si>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</si>
  <si>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</si>
  <si>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</si>
  <si>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</si>
  <si>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</si>
  <si>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</si>
  <si>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</si>
  <si>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</si>
  <si>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</si>
  <si>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</si>
  <si>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</si>
  <si>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</si>
  <si>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</si>
  <si>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</si>
  <si>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</si>
  <si>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</si>
  <si>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</si>
  <si>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</si>
  <si>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</si>
  <si>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</si>
  <si>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</si>
  <si>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</si>
  <si>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</si>
  <si>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</si>
  <si>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</si>
  <si>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</si>
  <si>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</si>
  <si>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</si>
  <si>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</si>
  <si>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</si>
  <si>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</si>
  <si>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</si>
  <si>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</si>
  <si>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</si>
  <si>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</si>
  <si>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</si>
  <si>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</si>
  <si>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</si>
  <si>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</si>
  <si>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</si>
  <si>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</si>
  <si>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</si>
  <si>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</si>
  <si>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</si>
  <si>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</si>
  <si>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</si>
  <si>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</si>
  <si>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</si>
  <si>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</si>
  <si>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</si>
  <si>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</si>
  <si>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</si>
  <si>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</si>
  <si>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</si>
  <si>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</si>
  <si>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</si>
  <si>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</si>
  <si>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</si>
  <si>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</si>
  <si>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</si>
  <si>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</si>
  <si>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</si>
  <si>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</si>
  <si>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</si>
  <si>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</si>
  <si>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</si>
  <si>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</si>
  <si>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</si>
  <si>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</si>
  <si>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</si>
  <si>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</si>
  <si>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</si>
  <si>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</si>
  <si>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</si>
  <si>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</si>
  <si>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</si>
  <si>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</si>
  <si>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</si>
  <si>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</si>
  <si>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</si>
  <si>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</si>
  <si>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</si>
  <si>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</si>
  <si>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</si>
  <si>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</si>
  <si>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</si>
  <si>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</si>
  <si>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</si>
  <si>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</si>
  <si>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</si>
  <si>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</si>
  <si>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</si>
  <si>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</si>
  <si>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</si>
  <si>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</si>
  <si>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</si>
  <si>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</si>
  <si>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</si>
  <si>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</si>
  <si>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</si>
  <si>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</si>
  <si>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</si>
  <si>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</si>
  <si>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</si>
  <si>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</si>
  <si>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</si>
  <si>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</si>
  <si>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</si>
  <si>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</si>
  <si>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</si>
  <si>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</si>
  <si>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</si>
  <si>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</si>
  <si>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</si>
  <si>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</si>
  <si>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</si>
  <si>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</si>
  <si>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</si>
  <si>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</si>
  <si>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</si>
  <si>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</si>
  <si>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</si>
  <si>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</si>
  <si>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</si>
  <si>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</si>
  <si>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</si>
  <si>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</si>
  <si>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</si>
  <si>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</si>
  <si>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</si>
  <si>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</si>
  <si>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</si>
  <si>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</si>
  <si>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</si>
  <si>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</si>
  <si>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</si>
  <si>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</si>
  <si>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</si>
  <si>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</si>
  <si>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</si>
  <si>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</si>
  <si>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</si>
  <si>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</si>
  <si>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</si>
  <si>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</si>
  <si>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</si>
  <si>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</si>
  <si>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</si>
  <si>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</si>
  <si>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</si>
  <si>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</si>
  <si>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</si>
  <si>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</si>
  <si>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</si>
  <si>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</si>
  <si>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</si>
  <si>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</si>
  <si>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</si>
  <si>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</si>
  <si>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</si>
  <si>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</si>
  <si>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</si>
  <si>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</si>
  <si>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</si>
  <si>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</si>
  <si>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</si>
  <si>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</si>
  <si>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</si>
  <si>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</si>
  <si>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</si>
  <si>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</si>
  <si>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</si>
  <si>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</si>
  <si>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</si>
  <si>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</si>
  <si>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</si>
  <si>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</si>
  <si>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</si>
  <si>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</si>
  <si>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</si>
  <si>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</si>
  <si>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</si>
  <si>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</si>
  <si>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</si>
  <si>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</si>
  <si>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</si>
  <si>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</si>
  <si>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</si>
  <si>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</si>
  <si>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</si>
  <si>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</si>
  <si>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</si>
  <si>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</si>
  <si>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</si>
  <si>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</si>
  <si>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</si>
  <si>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</si>
  <si>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</si>
  <si>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</si>
  <si>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</si>
  <si>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</si>
  <si>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</si>
  <si>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</si>
  <si>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</si>
  <si>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</si>
  <si>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</si>
  <si>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</si>
  <si>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</si>
  <si>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</si>
  <si>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</si>
  <si>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</si>
  <si>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</si>
  <si>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</si>
  <si>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</si>
  <si>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</si>
  <si>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</si>
  <si>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</si>
  <si>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</si>
  <si>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</si>
  <si>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</si>
  <si>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</si>
  <si>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</si>
  <si>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</si>
  <si>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</si>
  <si>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</si>
  <si>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</si>
  <si>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</si>
  <si>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</si>
  <si>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</si>
  <si>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</si>
  <si>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</si>
  <si>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</si>
  <si>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</si>
  <si>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</si>
  <si>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</si>
  <si>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</si>
  <si>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</si>
  <si>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</si>
  <si>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</si>
  <si>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</si>
  <si>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</si>
  <si>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</si>
  <si>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</si>
  <si>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</si>
  <si>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</si>
  <si>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</si>
  <si>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</si>
  <si>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</si>
  <si>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</si>
  <si>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</si>
  <si>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</si>
  <si>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</si>
  <si>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</si>
  <si>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</si>
  <si>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</si>
  <si>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</si>
  <si>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</si>
  <si>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</si>
  <si>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</si>
  <si>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</si>
  <si>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</si>
  <si>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</si>
  <si>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</si>
  <si>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</si>
  <si>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</si>
  <si>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</si>
  <si>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</si>
  <si>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</si>
  <si>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</si>
  <si>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</si>
  <si>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</si>
  <si>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</si>
  <si>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</si>
  <si>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</si>
  <si>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</si>
  <si>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</si>
  <si>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</si>
  <si>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</si>
  <si>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</si>
  <si>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</si>
  <si>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</si>
  <si>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</si>
  <si>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</si>
  <si>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</si>
  <si>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</si>
  <si>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</si>
  <si>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</si>
  <si>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</si>
  <si>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</si>
  <si>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</si>
  <si>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</si>
  <si>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</si>
  <si>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</si>
  <si>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</si>
  <si>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</si>
  <si>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</si>
  <si>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</si>
  <si>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</si>
  <si>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</si>
  <si>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</si>
  <si>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</si>
  <si>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</si>
  <si>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</si>
  <si>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</si>
  <si>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</si>
  <si>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</si>
  <si>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</si>
  <si>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</si>
  <si>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</si>
  <si>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</si>
  <si>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</si>
  <si>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</si>
  <si>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</si>
  <si>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</si>
  <si>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</si>
  <si>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</si>
  <si>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</si>
  <si>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</si>
  <si>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</si>
  <si>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</si>
  <si>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</si>
  <si>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</si>
  <si>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</si>
  <si>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</si>
  <si>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</si>
  <si>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</si>
  <si>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</si>
  <si>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</si>
  <si>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</si>
  <si>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</si>
  <si>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</si>
  <si>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</si>
  <si>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</si>
  <si>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</si>
  <si>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</si>
  <si>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</si>
  <si>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</si>
  <si>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</si>
  <si>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</si>
  <si>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</si>
  <si>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</si>
  <si>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</si>
  <si>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</si>
  <si>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</si>
  <si>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</si>
  <si>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</si>
  <si>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</si>
  <si>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</si>
  <si>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</si>
  <si>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</si>
  <si>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</si>
  <si>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</si>
  <si>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</si>
  <si>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</si>
  <si>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</si>
  <si>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</si>
  <si>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</si>
  <si>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</si>
  <si>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</si>
  <si>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</si>
  <si>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</si>
  <si>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</si>
  <si>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</si>
  <si>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</si>
  <si>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</si>
  <si>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</si>
  <si>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</si>
  <si>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</si>
  <si>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</si>
  <si>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</si>
  <si>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</si>
  <si>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</si>
  <si>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</si>
  <si>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</si>
  <si>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</si>
  <si>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</si>
  <si>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</si>
  <si>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</si>
  <si>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</si>
  <si>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</si>
  <si>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</si>
  <si>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</si>
  <si>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</si>
  <si>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</si>
  <si>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</si>
  <si>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</si>
  <si>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</si>
  <si>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</si>
  <si>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</si>
  <si>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</si>
  <si>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</si>
  <si>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</si>
  <si>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</si>
  <si>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</si>
  <si>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</si>
  <si>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</si>
  <si>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</si>
  <si>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</si>
  <si>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</si>
  <si>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</si>
  <si>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</si>
  <si>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</si>
  <si>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</si>
  <si>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</si>
  <si>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</si>
  <si>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</si>
  <si>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</si>
  <si>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</si>
  <si>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</si>
  <si>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</si>
  <si>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</si>
  <si>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</si>
  <si>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</si>
  <si>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</si>
  <si>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</si>
  <si>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</si>
  <si>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</si>
  <si>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</si>
  <si>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</si>
  <si>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</si>
  <si>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</si>
  <si>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</si>
  <si>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</si>
  <si>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</si>
  <si>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</si>
  <si>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</si>
  <si>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</si>
  <si>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</si>
  <si>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</si>
  <si>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</si>
  <si>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</si>
  <si>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</si>
  <si>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</si>
  <si>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</si>
  <si>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</si>
  <si>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</si>
  <si>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</si>
  <si>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</si>
  <si>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</si>
  <si>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</si>
  <si>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</si>
  <si>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</si>
  <si>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</si>
  <si>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</si>
  <si>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</si>
  <si>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</si>
  <si>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</si>
  <si>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</si>
  <si>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</si>
  <si>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</si>
  <si>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</si>
  <si>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</si>
  <si>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</si>
  <si>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</si>
  <si>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</si>
  <si>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</si>
  <si>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</si>
  <si>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</si>
  <si>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</si>
  <si>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</si>
  <si>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</si>
  <si>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</si>
  <si>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</si>
  <si>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</si>
  <si>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</si>
  <si>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</si>
  <si>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</si>
  <si>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</si>
  <si>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</si>
  <si>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</si>
  <si>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</si>
  <si>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</si>
  <si>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</si>
  <si>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</si>
  <si>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</si>
  <si>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</si>
  <si>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</si>
  <si>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</si>
  <si>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</si>
  <si>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</si>
  <si>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</si>
  <si>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</si>
  <si>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</si>
  <si>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</si>
  <si>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</si>
  <si>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</si>
  <si>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</si>
  <si>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</si>
  <si>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</si>
  <si>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</si>
  <si>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</si>
  <si>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</si>
  <si>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</si>
  <si>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</si>
  <si>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</si>
  <si>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</si>
  <si>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</si>
  <si>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</si>
  <si>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</si>
  <si>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</si>
  <si>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</si>
  <si>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</si>
  <si>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</si>
  <si>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</si>
  <si>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</si>
  <si>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</si>
  <si>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</si>
  <si>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</si>
  <si>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</si>
  <si>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</si>
  <si>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</si>
  <si>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</si>
  <si>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</si>
  <si>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</si>
  <si>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</si>
  <si>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</si>
  <si>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</si>
  <si>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</si>
  <si>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</si>
  <si>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</si>
  <si>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</si>
  <si>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</si>
  <si>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</si>
  <si>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</si>
  <si>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</si>
  <si>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</si>
  <si>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</si>
  <si>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</si>
  <si>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</si>
  <si>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</si>
  <si>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</si>
  <si>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</si>
  <si>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</si>
  <si>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</si>
  <si>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</si>
  <si>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</si>
  <si>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</si>
  <si>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</si>
  <si>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</si>
  <si>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</si>
  <si>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</si>
  <si>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</si>
  <si>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</si>
  <si>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</si>
  <si>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</si>
  <si>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</si>
  <si>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</si>
  <si>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</si>
  <si>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</si>
  <si>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</si>
  <si>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</si>
  <si>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</si>
  <si>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</si>
  <si>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</si>
  <si>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</si>
  <si>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</si>
  <si>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</si>
  <si>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</si>
  <si>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</si>
  <si>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</si>
  <si>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</si>
  <si>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</si>
  <si>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</si>
  <si>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</si>
  <si>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</si>
  <si>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</si>
  <si>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</si>
  <si>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</si>
  <si>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</si>
  <si>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</si>
  <si>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</si>
  <si>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</si>
  <si>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</si>
  <si>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</si>
  <si>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</si>
  <si>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</si>
  <si>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</si>
  <si>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</si>
  <si>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</si>
  <si>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</si>
  <si>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</si>
  <si>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</si>
  <si>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</si>
  <si>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</si>
  <si>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</si>
  <si>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</si>
  <si>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</si>
  <si>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</si>
  <si>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</si>
  <si>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</si>
  <si>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</si>
  <si>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</si>
  <si>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</si>
  <si>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</si>
  <si>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</si>
  <si>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</si>
  <si>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</si>
  <si>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</si>
  <si>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</si>
  <si>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</si>
  <si>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</si>
  <si>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</si>
  <si>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</si>
  <si>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</si>
  <si>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</si>
  <si>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</si>
  <si>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</si>
  <si>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</si>
  <si>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</si>
  <si>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</si>
  <si>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</si>
  <si>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</si>
  <si>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</si>
  <si>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</si>
  <si>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</si>
  <si>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</si>
  <si>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</si>
  <si>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</si>
  <si>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</si>
  <si>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</si>
  <si>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</si>
  <si>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</si>
  <si>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</si>
  <si>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</si>
  <si>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</si>
  <si>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</si>
  <si>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</si>
  <si>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</si>
  <si>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</si>
  <si>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</si>
  <si>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</si>
  <si>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</si>
  <si>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</si>
  <si>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</si>
  <si>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</si>
  <si>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</si>
  <si>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</si>
  <si>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</si>
  <si>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</si>
  <si>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</si>
  <si>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</si>
  <si>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</si>
  <si>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</si>
  <si>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</si>
  <si>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</si>
  <si>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</si>
  <si>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</si>
  <si>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</si>
  <si>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</si>
  <si>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</si>
  <si>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</si>
  <si>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</si>
  <si>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</si>
  <si>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</si>
  <si>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</si>
  <si>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</si>
  <si>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</si>
  <si>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</si>
  <si>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</si>
  <si>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</si>
  <si>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</si>
  <si>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</si>
  <si>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</si>
  <si>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</si>
  <si>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</si>
  <si>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</si>
  <si>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</si>
  <si>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</si>
  <si>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</si>
  <si>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</si>
  <si>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</si>
  <si>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</si>
  <si>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</si>
  <si>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</si>
  <si>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</si>
  <si>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</si>
  <si>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</si>
  <si>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</si>
  <si>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</si>
  <si>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</si>
  <si>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</si>
  <si>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</si>
  <si>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</si>
  <si>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</si>
  <si>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</si>
  <si>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</si>
  <si>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</si>
  <si>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</si>
  <si>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</si>
  <si>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</si>
  <si>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</si>
  <si>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</si>
  <si>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</si>
  <si>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</si>
  <si>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</si>
  <si>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</si>
  <si>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</si>
  <si>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</si>
  <si>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</si>
  <si>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</si>
  <si>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</si>
  <si>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</si>
  <si>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</si>
  <si>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</si>
  <si>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</si>
  <si>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</si>
  <si>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</si>
  <si>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</si>
  <si>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</si>
  <si>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</si>
  <si>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</si>
  <si>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</si>
  <si>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</si>
  <si>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</si>
  <si>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</si>
  <si>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</si>
  <si>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</si>
  <si>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</si>
  <si>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</si>
  <si>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</si>
  <si>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</si>
  <si>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</si>
  <si>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</si>
  <si>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</si>
  <si>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</si>
  <si>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</si>
  <si>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</si>
  <si>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</si>
  <si>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</si>
  <si>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</si>
  <si>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</si>
  <si>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</si>
  <si>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</si>
  <si>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</si>
  <si>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</si>
  <si>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</si>
  <si>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</si>
  <si>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</si>
  <si>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</si>
  <si>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</si>
  <si>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</si>
  <si>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</si>
  <si>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</si>
  <si>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</si>
  <si>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</si>
  <si>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</si>
  <si>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</si>
  <si>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</si>
  <si>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</si>
  <si>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</si>
  <si>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</si>
  <si>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</si>
  <si>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</si>
  <si>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</si>
  <si>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</si>
  <si>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</si>
  <si>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</si>
  <si>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</si>
  <si>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</si>
  <si>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</si>
  <si>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</si>
  <si>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</si>
  <si>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</si>
  <si>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</si>
  <si>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</si>
  <si>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</si>
  <si>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</si>
  <si>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</si>
  <si>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</si>
  <si>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</si>
  <si>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</si>
  <si>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</si>
  <si>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</si>
  <si>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</si>
  <si>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</si>
  <si>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</si>
  <si>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</si>
  <si>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</si>
  <si>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</si>
  <si>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</si>
  <si>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</si>
  <si>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</si>
  <si>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</si>
  <si>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</si>
  <si>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</si>
  <si>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</si>
  <si>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</si>
  <si>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</si>
  <si>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</si>
  <si>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</si>
  <si>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</si>
  <si>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</si>
  <si>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</si>
  <si>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</si>
  <si>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</si>
  <si>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</si>
  <si>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</si>
  <si>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</si>
  <si>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</si>
  <si>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</si>
  <si>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</si>
  <si>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</si>
  <si>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</si>
  <si>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</si>
  <si>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</si>
  <si>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</si>
  <si>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</si>
  <si>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</si>
  <si>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</si>
  <si>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</si>
  <si>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</si>
  <si>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</si>
  <si>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</si>
  <si>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</si>
  <si>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</si>
  <si>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</si>
  <si>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</si>
  <si>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</si>
  <si>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</si>
  <si>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</si>
  <si>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</si>
  <si>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</si>
  <si>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</si>
  <si>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</si>
  <si>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</si>
  <si>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</si>
  <si>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</si>
  <si>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</si>
  <si>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</si>
  <si>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</si>
  <si>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</si>
  <si>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</si>
  <si>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</si>
  <si>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</si>
  <si>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</si>
  <si>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</si>
  <si>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</si>
  <si>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</si>
  <si>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</si>
  <si>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</si>
  <si>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</si>
  <si>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</si>
  <si>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</si>
  <si>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</si>
  <si>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</si>
  <si>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</si>
  <si>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</si>
  <si>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</si>
  <si>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</si>
  <si>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</si>
  <si>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</si>
  <si>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</si>
  <si>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</si>
  <si>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</si>
  <si>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</si>
  <si>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</si>
  <si>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</si>
  <si>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</si>
  <si>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</si>
  <si>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</si>
  <si>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</si>
  <si>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</si>
  <si>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</si>
  <si>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</si>
  <si>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</si>
  <si>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</si>
  <si>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</si>
  <si>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</si>
  <si>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</si>
  <si>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</si>
  <si>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</si>
  <si>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</si>
  <si>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</si>
  <si>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</si>
  <si>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</si>
  <si>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</si>
  <si>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</si>
  <si>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</si>
  <si>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</si>
  <si>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</si>
  <si>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</si>
  <si>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</si>
  <si>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</si>
  <si>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</si>
  <si>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</si>
  <si>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</si>
  <si>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</si>
  <si>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</si>
  <si>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</si>
  <si>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</si>
  <si>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</si>
  <si>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</si>
  <si>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</si>
  <si>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</si>
  <si>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</si>
  <si>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</si>
  <si>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</si>
  <si>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</si>
  <si>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</si>
  <si>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</si>
  <si>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</si>
  <si>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</si>
  <si>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</si>
  <si>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</si>
  <si>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</si>
  <si>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</si>
  <si>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</si>
  <si>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</si>
  <si>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</si>
  <si>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</si>
  <si>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</si>
  <si>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</si>
  <si>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</si>
  <si>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</si>
  <si>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</si>
  <si>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</si>
  <si>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</si>
  <si>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</si>
  <si>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</si>
  <si>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</si>
  <si>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</si>
  <si>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</si>
  <si>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</si>
  <si>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</si>
  <si>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</si>
  <si>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</si>
  <si>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</si>
  <si>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</si>
  <si>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</si>
  <si>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</si>
  <si>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</si>
  <si>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</si>
  <si>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</si>
  <si>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</si>
  <si>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</si>
  <si>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</si>
  <si>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</si>
  <si>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</si>
  <si>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</si>
  <si>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</si>
  <si>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</si>
  <si>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</si>
  <si>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</si>
  <si>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</si>
  <si>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</si>
  <si>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</si>
  <si>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</si>
  <si>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</si>
  <si>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</si>
  <si>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</si>
  <si>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</si>
  <si>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</si>
  <si>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</si>
  <si>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</si>
  <si>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</si>
  <si>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</si>
  <si>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</si>
  <si>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</si>
  <si>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</si>
  <si>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</si>
  <si>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</si>
  <si>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</si>
  <si>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</si>
  <si>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</si>
  <si>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</si>
  <si>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</si>
  <si>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</si>
  <si>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</si>
  <si>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</si>
  <si>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</si>
  <si>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</si>
  <si>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</si>
  <si>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</si>
  <si>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</si>
  <si>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</si>
  <si>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</si>
  <si>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</si>
  <si>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</si>
  <si>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</si>
  <si>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</si>
  <si>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</si>
  <si>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</si>
  <si>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</si>
  <si>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</si>
  <si>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</si>
  <si>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</si>
  <si>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</si>
  <si>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</si>
  <si>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</si>
  <si>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</si>
  <si>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</si>
  <si>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</si>
  <si>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</si>
  <si>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</si>
  <si>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</si>
  <si>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</si>
  <si>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</si>
  <si>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</si>
  <si>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</si>
  <si>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</si>
  <si>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</si>
  <si>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</si>
  <si>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</si>
  <si>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</si>
  <si>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</si>
  <si>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</si>
  <si>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</si>
  <si>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</si>
  <si>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</si>
  <si>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</si>
  <si>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</si>
  <si>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</si>
  <si>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</si>
  <si>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</si>
  <si>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</si>
  <si>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</si>
  <si>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</si>
  <si>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</si>
  <si>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</si>
  <si>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</si>
  <si>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</si>
  <si>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</si>
  <si>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</si>
  <si>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</si>
  <si>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</si>
  <si>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</si>
  <si>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</si>
  <si>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</si>
  <si>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</si>
  <si>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</si>
  <si>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</si>
  <si>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</si>
  <si>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</si>
  <si>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</si>
  <si>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</si>
  <si>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</si>
  <si>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</si>
  <si>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</si>
  <si>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</si>
  <si>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</si>
  <si>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</si>
  <si>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</si>
  <si>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</si>
  <si>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</si>
  <si>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</si>
  <si>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</si>
  <si>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</si>
  <si>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</si>
  <si>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</si>
  <si>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</si>
  <si>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</si>
  <si>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</si>
  <si>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</si>
  <si>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</si>
  <si>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</si>
  <si>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</si>
  <si>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</si>
  <si>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</si>
  <si>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</si>
  <si>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</si>
  <si>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</si>
  <si>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</si>
  <si>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</si>
  <si>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</si>
  <si>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</si>
  <si>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</si>
  <si>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</si>
  <si>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</si>
  <si>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</si>
  <si>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</si>
  <si>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</si>
  <si>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</si>
  <si>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</si>
  <si>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</si>
  <si>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</si>
  <si>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</si>
  <si>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</si>
  <si>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</si>
  <si>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</si>
  <si>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</si>
  <si>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</si>
  <si>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</si>
  <si>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</si>
  <si>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</si>
  <si>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</si>
  <si>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</si>
  <si>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</si>
  <si>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</si>
  <si>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</si>
  <si>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</si>
  <si>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</si>
  <si>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</si>
  <si>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</si>
  <si>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</si>
  <si>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</si>
  <si>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</si>
  <si>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</si>
  <si>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</si>
  <si>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</si>
  <si>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</si>
  <si>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</si>
  <si>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</si>
  <si>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</si>
  <si>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</si>
  <si>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</si>
  <si>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</si>
  <si>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</si>
  <si>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</si>
  <si>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</si>
  <si>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</si>
  <si>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</si>
  <si>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</si>
  <si>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</si>
  <si>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</si>
  <si>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</si>
  <si>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</si>
  <si>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</si>
  <si>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</si>
  <si>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</si>
  <si>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</si>
  <si>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</si>
  <si>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</si>
  <si>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</si>
  <si>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</si>
  <si>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</si>
  <si>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</si>
  <si>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</si>
  <si>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</si>
  <si>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</si>
  <si>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</si>
  <si>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</si>
  <si>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</si>
  <si>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</si>
  <si>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</si>
  <si>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</si>
  <si>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</si>
  <si>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</si>
  <si>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</si>
  <si>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</si>
  <si>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</si>
  <si>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</si>
  <si>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</si>
  <si>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</si>
  <si>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</si>
  <si>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</si>
  <si>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</si>
  <si>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</si>
  <si>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</si>
  <si>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</si>
  <si>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</si>
  <si>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</si>
  <si>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</si>
  <si>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</si>
  <si>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</si>
  <si>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</si>
  <si>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</si>
  <si>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</si>
  <si>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</si>
  <si>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</si>
  <si>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</si>
  <si>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</si>
  <si>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</si>
  <si>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</si>
  <si>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</si>
  <si>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</si>
  <si>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</si>
  <si>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</si>
  <si>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</si>
  <si>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</si>
  <si>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</si>
  <si>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</si>
  <si>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</si>
  <si>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</si>
  <si>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</si>
  <si>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</si>
  <si>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</si>
  <si>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</si>
  <si>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</si>
  <si>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</si>
  <si>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</si>
  <si>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</si>
  <si>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</si>
  <si>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</si>
  <si>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</si>
  <si>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</si>
  <si>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</si>
  <si>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</si>
  <si>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</si>
  <si>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</si>
  <si>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</si>
  <si>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</si>
  <si>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</si>
  <si>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</si>
  <si>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</si>
  <si>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</si>
  <si>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</si>
  <si>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</si>
  <si>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</si>
  <si>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</si>
  <si>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</si>
  <si>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</si>
  <si>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</si>
  <si>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</si>
  <si>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</si>
  <si>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</si>
  <si>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</si>
  <si>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</si>
  <si>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</si>
  <si>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</si>
  <si>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</si>
  <si>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</si>
  <si>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</si>
  <si>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</si>
  <si>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</si>
  <si>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</si>
  <si>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</si>
  <si>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</si>
  <si>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</si>
  <si>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</si>
  <si>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</si>
  <si>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</si>
  <si>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</si>
  <si>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</si>
  <si>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</si>
  <si>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</si>
  <si>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</si>
  <si>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</si>
  <si>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</si>
  <si>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</si>
  <si>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</si>
  <si>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</si>
  <si>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</si>
  <si>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</si>
  <si>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</si>
  <si>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</si>
  <si>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</si>
  <si>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</si>
  <si>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</si>
  <si>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</si>
  <si>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</si>
  <si>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</si>
  <si>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</si>
  <si>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</si>
  <si>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</si>
  <si>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</si>
  <si>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</si>
  <si>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</si>
  <si>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</si>
  <si>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</si>
  <si>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</si>
  <si>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</si>
  <si>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</si>
  <si>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</si>
  <si>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</si>
  <si>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</si>
  <si>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</si>
  <si>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</si>
  <si>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</si>
  <si>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</si>
  <si>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</si>
  <si>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</si>
  <si>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</si>
  <si>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</si>
  <si>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</si>
  <si>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</si>
  <si>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</si>
  <si>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</si>
  <si>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</si>
  <si>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</si>
  <si>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</si>
  <si>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</si>
  <si>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</si>
  <si>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</si>
  <si>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</si>
  <si>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</si>
  <si>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</si>
  <si>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</si>
  <si>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</si>
  <si>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</si>
  <si>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</si>
  <si>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</si>
  <si>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</si>
  <si>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</si>
  <si>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</si>
  <si>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</si>
  <si>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</si>
  <si>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</si>
  <si>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</si>
  <si>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</si>
  <si>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</si>
  <si>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</si>
  <si>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</si>
  <si>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</si>
  <si>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</si>
  <si>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</si>
  <si>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</si>
  <si>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</si>
  <si>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</si>
  <si>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</si>
  <si>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</si>
  <si>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</si>
  <si>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</si>
  <si>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</si>
  <si>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</si>
  <si>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</si>
  <si>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</si>
  <si>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</si>
  <si>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</si>
  <si>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</si>
  <si>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</si>
  <si>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</si>
  <si>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</si>
  <si>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</si>
  <si>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</si>
  <si>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</si>
  <si>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</si>
  <si>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</si>
  <si>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</si>
  <si>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</si>
  <si>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</si>
  <si>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</si>
  <si>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</si>
  <si>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</si>
  <si>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</si>
  <si>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</si>
  <si>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</si>
  <si>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</si>
  <si>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</si>
  <si>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</si>
  <si>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</si>
  <si>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</si>
  <si>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</si>
  <si>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</si>
  <si>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</si>
  <si>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</si>
  <si>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</si>
  <si>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</si>
  <si>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</si>
  <si>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</si>
  <si>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</si>
  <si>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</si>
  <si>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</si>
  <si>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</si>
  <si>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</si>
  <si>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</si>
  <si>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</si>
  <si>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</si>
  <si>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</si>
  <si>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</si>
  <si>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</si>
  <si>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</si>
  <si>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</si>
  <si>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</si>
  <si>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</si>
  <si>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</si>
  <si>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</si>
  <si>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</si>
  <si>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</si>
  <si>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</si>
  <si>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</si>
  <si>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</si>
  <si>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</si>
  <si>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</si>
  <si>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</si>
  <si>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</si>
  <si>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</si>
  <si>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</si>
  <si>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</si>
  <si>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</si>
  <si>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</si>
  <si>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</si>
  <si>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</si>
  <si>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</si>
  <si>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</si>
  <si>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</si>
  <si>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</si>
  <si>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</si>
  <si>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</si>
  <si>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</si>
  <si>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</si>
  <si>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</si>
  <si>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</si>
  <si>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</si>
  <si>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</si>
  <si>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</si>
  <si>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</si>
  <si>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</si>
  <si>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</si>
  <si>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</si>
  <si>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</si>
  <si>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</si>
  <si>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</si>
  <si>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</si>
  <si>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</si>
  <si>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</si>
  <si>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</si>
  <si>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</si>
  <si>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</si>
  <si>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</si>
  <si>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</si>
  <si>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</si>
  <si>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</si>
  <si>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</si>
  <si>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</si>
  <si>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</si>
  <si>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</si>
  <si>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</si>
  <si>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</si>
  <si>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</si>
  <si>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</si>
  <si>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</si>
  <si>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</si>
  <si>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</si>
  <si>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</si>
  <si>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</si>
  <si>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</si>
  <si>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</si>
  <si>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</si>
  <si>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</si>
  <si>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</si>
  <si>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</si>
  <si>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</si>
  <si>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</si>
  <si>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</si>
  <si>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</si>
  <si>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</si>
  <si>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</si>
  <si>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</si>
  <si>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</si>
  <si>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</si>
  <si>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</si>
  <si>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</si>
  <si>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</si>
  <si>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</si>
  <si>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</si>
  <si>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</si>
  <si>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</si>
  <si>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</si>
  <si>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</si>
  <si>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</si>
  <si>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</si>
  <si>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</si>
  <si>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</si>
  <si>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</si>
  <si>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</si>
  <si>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</si>
  <si>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</si>
  <si>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</si>
  <si>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</si>
  <si>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</si>
  <si>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</si>
  <si>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</si>
  <si>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</si>
  <si>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</si>
  <si>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</si>
  <si>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</si>
  <si>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</si>
  <si>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</si>
  <si>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</si>
  <si>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</si>
  <si>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</si>
  <si>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</si>
  <si>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</si>
  <si>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</si>
  <si>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</si>
  <si>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</si>
  <si>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</si>
  <si>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</si>
  <si>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</si>
  <si>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</si>
  <si>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</si>
  <si>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</si>
  <si>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</si>
  <si>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</si>
  <si>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</si>
  <si>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</si>
  <si>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</si>
  <si>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</si>
  <si>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</si>
  <si>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</si>
  <si>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</si>
  <si>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</si>
  <si>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</si>
  <si>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</si>
  <si>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</si>
  <si>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</si>
  <si>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</si>
  <si>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</si>
  <si>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</si>
  <si>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</si>
  <si>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</si>
  <si>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</si>
  <si>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</si>
  <si>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</si>
  <si>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</si>
  <si>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</si>
  <si>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</si>
  <si>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</si>
  <si>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</si>
  <si>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</si>
  <si>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</si>
  <si>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</si>
  <si>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</si>
  <si>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</si>
  <si>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</si>
  <si>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</si>
  <si>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</si>
  <si>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</si>
  <si>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</si>
  <si>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</si>
  <si>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</si>
  <si>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</si>
  <si>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</si>
  <si>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</si>
  <si>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</si>
  <si>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</si>
  <si>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</si>
  <si>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</si>
  <si>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</si>
  <si>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</si>
  <si>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</si>
  <si>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</si>
  <si>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</si>
  <si>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</si>
  <si>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</si>
  <si>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</si>
  <si>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</si>
  <si>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</si>
  <si>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</si>
  <si>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</si>
  <si>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</si>
  <si>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</si>
  <si>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</si>
  <si>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</si>
  <si>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</si>
  <si>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</si>
  <si>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</si>
  <si>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</si>
  <si>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</si>
  <si>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</si>
  <si>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</si>
  <si>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</si>
  <si>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</si>
  <si>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</si>
  <si>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</si>
  <si>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</si>
  <si>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</si>
  <si>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</si>
  <si>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</si>
  <si>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</si>
  <si>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</si>
  <si>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</si>
  <si>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</si>
  <si>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</si>
  <si>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</si>
  <si>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</si>
  <si>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</si>
  <si>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</si>
  <si>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</si>
  <si>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</si>
  <si>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</si>
  <si>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</si>
  <si>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</si>
  <si>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</si>
  <si>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</si>
  <si>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</si>
  <si>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</si>
  <si>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</si>
  <si>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</si>
  <si>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</si>
  <si>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</si>
  <si>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</si>
  <si>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</si>
  <si>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</si>
  <si>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</si>
  <si>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</si>
  <si>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</si>
  <si>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</si>
  <si>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</si>
  <si>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</si>
  <si>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</si>
  <si>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</si>
  <si>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</si>
  <si>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</si>
  <si>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</si>
  <si>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</si>
  <si>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</si>
  <si>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</si>
  <si>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</si>
  <si>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</si>
  <si>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</si>
  <si>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</si>
  <si>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</si>
  <si>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</si>
  <si>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</si>
  <si>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</si>
  <si>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</si>
  <si>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</si>
  <si>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</si>
  <si>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</si>
  <si>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</si>
  <si>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</si>
  <si>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</si>
  <si>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</si>
  <si>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</si>
  <si>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</si>
  <si>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</si>
  <si>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</si>
  <si>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</si>
  <si>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</si>
  <si>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</si>
  <si>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</si>
  <si>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</si>
  <si>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</si>
  <si>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</si>
  <si>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</si>
  <si>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</si>
  <si>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</si>
  <si>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</si>
  <si>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</si>
  <si>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</si>
  <si>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</si>
  <si>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</si>
  <si>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</si>
  <si>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</si>
  <si>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</si>
  <si>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</si>
  <si>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</si>
  <si>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</si>
  <si>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</si>
  <si>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</si>
  <si>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</si>
  <si>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</si>
  <si>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</si>
  <si>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</si>
  <si>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</si>
  <si>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</si>
  <si>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</si>
  <si>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</si>
  <si>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</si>
  <si>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</si>
  <si>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</si>
  <si>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</si>
  <si>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</si>
  <si>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</si>
  <si>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</si>
  <si>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</si>
  <si>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</si>
  <si>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</si>
  <si>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</si>
  <si>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</si>
  <si>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</si>
  <si>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</si>
  <si>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</si>
  <si>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</si>
  <si>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</si>
  <si>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</si>
  <si>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</si>
  <si>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</si>
  <si>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</si>
  <si>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</si>
  <si>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</si>
  <si>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</si>
  <si>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</si>
  <si>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</si>
  <si>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</si>
  <si>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</si>
  <si>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</si>
  <si>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</si>
  <si>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</si>
  <si>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</si>
  <si>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</si>
  <si>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</si>
  <si>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</si>
  <si>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</si>
  <si>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</si>
  <si>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</si>
  <si>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</si>
  <si>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</si>
  <si>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</si>
  <si>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</si>
  <si>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</si>
  <si>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</si>
  <si>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</si>
  <si>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</si>
  <si>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</si>
  <si>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</si>
  <si>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</si>
  <si>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</si>
  <si>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</si>
  <si>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</si>
  <si>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</si>
  <si>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</si>
  <si>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</si>
  <si>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</si>
  <si>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</si>
  <si>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</si>
  <si>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</si>
  <si>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</si>
  <si>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</si>
  <si>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</si>
  <si>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</si>
  <si>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</si>
  <si>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</si>
  <si>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</si>
  <si>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</si>
  <si>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</si>
  <si>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</si>
  <si>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</si>
  <si>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</si>
  <si>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</si>
  <si>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</si>
  <si>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</si>
  <si>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</si>
  <si>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</si>
  <si>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</si>
  <si>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</si>
  <si>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</si>
  <si>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</si>
  <si>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</si>
  <si>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</si>
  <si>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</si>
  <si>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</si>
  <si>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</si>
  <si>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</si>
  <si>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</si>
  <si>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</si>
  <si>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</si>
  <si>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</si>
  <si>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</si>
  <si>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</si>
  <si>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</si>
  <si>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</si>
  <si>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</si>
  <si>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</si>
  <si>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</si>
  <si>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</si>
  <si>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</si>
  <si>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</si>
  <si>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</si>
  <si>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</si>
  <si>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</si>
  <si>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</si>
  <si>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</si>
  <si>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</si>
  <si>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</si>
  <si>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</si>
  <si>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</si>
  <si>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</si>
  <si>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</si>
  <si>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</si>
  <si>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</si>
  <si>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</si>
  <si>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</si>
  <si>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</si>
  <si>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</si>
  <si>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</si>
  <si>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</si>
  <si>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</si>
  <si>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</si>
  <si>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</si>
  <si>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</si>
  <si>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</si>
  <si>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</si>
  <si>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</si>
  <si>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</si>
  <si>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</si>
  <si>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</si>
  <si>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</si>
  <si>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</si>
  <si>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</si>
  <si>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</si>
  <si>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</si>
  <si>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</si>
  <si>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</si>
  <si>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</si>
  <si>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</si>
  <si>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</si>
  <si>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</si>
  <si>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</si>
  <si>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</si>
  <si>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</si>
  <si>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</si>
  <si>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</si>
  <si>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</si>
  <si>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</si>
  <si>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</si>
  <si>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</si>
  <si>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</si>
  <si>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</si>
  <si>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</si>
  <si>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</si>
  <si>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</si>
  <si>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</si>
  <si>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</si>
  <si>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</si>
  <si>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</si>
  <si>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</si>
  <si>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</si>
  <si>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</si>
  <si>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</si>
  <si>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</si>
  <si>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</si>
  <si>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</si>
  <si>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</si>
  <si>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</si>
  <si>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</si>
  <si>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</si>
  <si>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</si>
  <si>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</si>
  <si>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</si>
  <si>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</si>
  <si>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</si>
  <si>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</si>
  <si>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</si>
  <si>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</si>
  <si>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</si>
  <si>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</si>
  <si>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</si>
  <si>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</si>
  <si>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</si>
  <si>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</si>
  <si>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</si>
  <si>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</si>
  <si>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</si>
  <si>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</si>
  <si>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</si>
  <si>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</si>
  <si>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</si>
  <si>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</si>
  <si>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</si>
  <si>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</si>
  <si>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</si>
  <si>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</si>
  <si>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</si>
  <si>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</si>
  <si>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</si>
  <si>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</si>
  <si>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</si>
  <si>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</si>
  <si>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</si>
  <si>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</si>
  <si>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</si>
  <si>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</si>
  <si>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</si>
  <si>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</si>
  <si>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</si>
  <si>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</si>
  <si>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</si>
  <si>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</si>
  <si>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</si>
  <si>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</si>
  <si>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</si>
  <si>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</si>
  <si>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</si>
  <si>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</si>
  <si>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</si>
  <si>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</si>
  <si>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</si>
  <si>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</si>
  <si>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</si>
  <si>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</si>
  <si>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</si>
  <si>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</si>
  <si>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</si>
  <si>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</si>
  <si>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</si>
  <si>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</si>
  <si>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</si>
  <si>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</si>
  <si>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</si>
  <si>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</si>
  <si>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</si>
  <si>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</si>
  <si>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</si>
  <si>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</si>
  <si>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</si>
  <si>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</si>
  <si>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</si>
  <si>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</si>
  <si>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</si>
  <si>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</si>
  <si>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</si>
  <si>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</si>
  <si>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</si>
  <si>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</si>
  <si>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</si>
  <si>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</si>
  <si>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</si>
  <si>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</si>
  <si>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</si>
  <si>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</si>
  <si>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</si>
  <si>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</si>
  <si>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</si>
  <si>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</si>
  <si>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</si>
  <si>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</si>
  <si>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</si>
  <si>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</si>
  <si>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</si>
  <si>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</si>
  <si>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</si>
  <si>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</si>
  <si>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</si>
  <si>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</si>
  <si>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</si>
  <si>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</si>
  <si>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</si>
  <si>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</si>
  <si>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</si>
  <si>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</si>
  <si>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</si>
  <si>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</si>
  <si>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</si>
  <si>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</si>
  <si>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</si>
  <si>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</si>
  <si>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</si>
  <si>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</si>
  <si>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</si>
  <si>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</si>
  <si>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</si>
  <si>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</si>
  <si>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</si>
  <si>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</si>
  <si>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</si>
  <si>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</si>
  <si>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</si>
  <si>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</si>
  <si>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</si>
  <si>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</si>
  <si>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</si>
  <si>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</si>
  <si>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</si>
  <si>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</si>
  <si>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</si>
  <si>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</si>
  <si>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</si>
  <si>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</si>
  <si>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</si>
  <si>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</si>
  <si>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</si>
  <si>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</si>
  <si>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</si>
  <si>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</si>
  <si>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</si>
  <si>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</si>
  <si>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</si>
  <si>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</si>
  <si>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</si>
  <si>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</si>
  <si>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</si>
  <si>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</si>
  <si>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</si>
  <si>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</si>
  <si>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</si>
  <si>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</si>
  <si>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</si>
  <si>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</si>
  <si>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</si>
  <si>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</si>
  <si>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</si>
  <si>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</si>
  <si>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</si>
  <si>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</si>
  <si>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</si>
  <si>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</si>
  <si>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</si>
  <si>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</si>
  <si>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</si>
  <si>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</si>
  <si>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</si>
  <si>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</si>
  <si>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</si>
  <si>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</si>
  <si>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</si>
  <si>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</si>
  <si>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</si>
  <si>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</si>
  <si>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</si>
  <si>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</si>
  <si>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</si>
  <si>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</si>
  <si>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</si>
  <si>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</si>
  <si>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</si>
  <si>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</si>
  <si>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</si>
  <si>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</si>
  <si>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</si>
  <si>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</si>
  <si>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</si>
  <si>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</si>
  <si>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</si>
  <si>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</si>
  <si>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</si>
  <si>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</si>
  <si>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</si>
  <si>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</si>
  <si>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</si>
  <si>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</si>
  <si>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</si>
  <si>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</si>
  <si>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</si>
  <si>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</si>
  <si>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</si>
  <si>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</si>
  <si>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</si>
  <si>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</si>
  <si>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</si>
  <si>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</si>
  <si>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</si>
  <si>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</si>
  <si>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</si>
  <si>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</si>
  <si>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</si>
  <si>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</si>
  <si>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</si>
  <si>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</si>
  <si>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</si>
  <si>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</si>
  <si>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</si>
  <si>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</si>
  <si>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</si>
  <si>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</si>
  <si>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</si>
  <si>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</si>
  <si>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</si>
  <si>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</si>
  <si>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</si>
  <si>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</si>
  <si>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</si>
  <si>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</si>
  <si>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</si>
  <si>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</si>
  <si>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</si>
  <si>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</si>
  <si>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</si>
  <si>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</si>
  <si>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</si>
  <si>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</si>
  <si>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</si>
  <si>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</si>
  <si>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</si>
  <si>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</si>
  <si>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</si>
  <si>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</si>
  <si>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</si>
  <si>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</si>
  <si>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</si>
  <si>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</si>
  <si>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</si>
  <si>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</si>
  <si>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</si>
  <si>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</si>
  <si>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</si>
  <si>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</si>
  <si>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</si>
  <si>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</si>
  <si>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</si>
  <si>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</si>
  <si>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</si>
  <si>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</si>
  <si>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</si>
  <si>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</si>
  <si>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</si>
  <si>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</si>
  <si>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</si>
  <si>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</si>
  <si>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</si>
  <si>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</si>
  <si>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</si>
  <si>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</si>
  <si>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</si>
  <si>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</si>
  <si>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</si>
  <si>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</si>
  <si>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</si>
  <si>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</si>
  <si>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</si>
  <si>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</si>
  <si>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</si>
  <si>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</si>
  <si>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</si>
  <si>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</si>
  <si>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</si>
  <si>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</si>
  <si>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</si>
  <si>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</si>
  <si>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</si>
  <si>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</si>
  <si>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</si>
  <si>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</si>
  <si>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</si>
  <si>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</si>
  <si>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</si>
  <si>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</si>
  <si>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</si>
  <si>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</si>
  <si>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</si>
  <si>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</si>
  <si>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</si>
  <si>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</si>
  <si>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</si>
  <si>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</si>
  <si>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</si>
  <si>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</si>
  <si>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</si>
  <si>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</si>
  <si>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</si>
  <si>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</si>
  <si>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</si>
  <si>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</si>
  <si>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</si>
  <si>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</si>
  <si>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</si>
  <si>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</si>
  <si>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</si>
  <si>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</si>
  <si>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</si>
  <si>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</si>
  <si>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</si>
  <si>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</si>
  <si>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</si>
  <si>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</si>
  <si>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</si>
  <si>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</si>
  <si>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</si>
  <si>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</si>
  <si>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</si>
  <si>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</si>
  <si>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</si>
  <si>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</si>
  <si>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</si>
  <si>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</si>
  <si>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</si>
  <si>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</si>
  <si>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</si>
  <si>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</si>
  <si>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</si>
  <si>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</si>
  <si>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</si>
  <si>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</si>
  <si>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</si>
  <si>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</si>
  <si>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</si>
  <si>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</si>
  <si>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</si>
  <si>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</si>
  <si>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</si>
  <si>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</si>
  <si>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</si>
  <si>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</si>
  <si>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</si>
  <si>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</si>
  <si>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</si>
  <si>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</si>
  <si>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</si>
  <si>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</si>
  <si>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</si>
  <si>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</si>
  <si>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</si>
  <si>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</si>
  <si>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</si>
  <si>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</si>
  <si>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</si>
  <si>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</si>
  <si>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</si>
  <si>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</si>
  <si>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</si>
  <si>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</si>
  <si>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</si>
  <si>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</si>
  <si>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</si>
  <si>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</si>
  <si>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</si>
  <si>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</si>
  <si>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</si>
  <si>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</si>
  <si>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</si>
  <si>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</si>
  <si>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</si>
  <si>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</si>
  <si>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</si>
  <si>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</si>
  <si>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</si>
  <si>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</si>
  <si>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</si>
  <si>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</si>
  <si>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</si>
  <si>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</si>
  <si>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</si>
  <si>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</si>
  <si>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</si>
  <si>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</si>
  <si>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</si>
  <si>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</si>
  <si>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</si>
  <si>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</si>
  <si>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</si>
  <si>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</si>
  <si>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</si>
  <si>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</si>
  <si>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</si>
  <si>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</si>
  <si>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</si>
  <si>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</si>
  <si>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</si>
  <si>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</si>
  <si>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</si>
  <si>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</si>
  <si>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</si>
  <si>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</si>
  <si>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</si>
  <si>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</si>
  <si>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</si>
  <si>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</si>
  <si>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</si>
  <si>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</si>
  <si>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</si>
  <si>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</si>
  <si>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</si>
  <si>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</si>
  <si>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</si>
  <si>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</si>
  <si>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</si>
  <si>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</si>
  <si>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</si>
  <si>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</si>
  <si>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</si>
  <si>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</si>
  <si>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</si>
  <si>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</si>
  <si>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</si>
  <si>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</si>
  <si>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</si>
  <si>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</si>
  <si>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</si>
  <si>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</si>
  <si>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</si>
  <si>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</si>
  <si>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</si>
  <si>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</si>
  <si>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</si>
  <si>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</si>
  <si>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</si>
  <si>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</si>
  <si>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</si>
  <si>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</si>
  <si>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</si>
  <si>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</si>
  <si>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</si>
  <si>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</si>
  <si>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</si>
  <si>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</si>
  <si>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</si>
  <si>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</si>
  <si>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</si>
  <si>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</si>
  <si>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</si>
  <si>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</si>
  <si>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</si>
  <si>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</si>
  <si>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</si>
  <si>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</si>
  <si>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</si>
  <si>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</si>
  <si>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</si>
  <si>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</si>
  <si>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</si>
  <si>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</si>
  <si>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</si>
  <si>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</si>
  <si>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</si>
  <si>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</si>
  <si>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</si>
  <si>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</si>
  <si>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</si>
  <si>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</si>
  <si>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</si>
  <si>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</si>
  <si>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</si>
  <si>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</si>
  <si>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</si>
  <si>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</si>
  <si>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</si>
  <si>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</si>
  <si>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</si>
  <si>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</si>
  <si>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</si>
  <si>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</si>
  <si>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</si>
  <si>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</si>
  <si>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</si>
  <si>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</si>
  <si>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</si>
  <si>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</si>
  <si>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</si>
  <si>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</si>
  <si>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</si>
  <si>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</si>
  <si>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</si>
  <si>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</si>
  <si>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</si>
  <si>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</si>
  <si>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</si>
  <si>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</si>
  <si>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</si>
  <si>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</si>
  <si>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</si>
  <si>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</si>
  <si>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</si>
  <si>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</si>
  <si>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</si>
  <si>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</si>
  <si>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</si>
  <si>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</si>
  <si>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</si>
  <si>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</si>
  <si>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</si>
  <si>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</si>
  <si>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</si>
  <si>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</si>
  <si>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</si>
  <si>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</si>
  <si>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</si>
  <si>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</si>
  <si>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</si>
  <si>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</si>
  <si>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</si>
  <si>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</si>
  <si>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</si>
  <si>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</si>
  <si>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</si>
  <si>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</si>
  <si>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</si>
  <si>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</si>
  <si>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</si>
  <si>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</si>
  <si>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</si>
  <si>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</si>
  <si>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</si>
  <si>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</si>
  <si>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</si>
  <si>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</si>
  <si>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</si>
  <si>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</si>
  <si>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</si>
  <si>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</si>
  <si>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</si>
  <si>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</si>
  <si>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</si>
  <si>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</si>
  <si>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</si>
  <si>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</si>
  <si>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</si>
  <si>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</si>
  <si>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</si>
  <si>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</si>
  <si>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</si>
  <si>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</si>
  <si>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</si>
  <si>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</si>
  <si>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</si>
  <si>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</si>
  <si>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</si>
  <si>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</si>
  <si>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</si>
  <si>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</si>
  <si>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</si>
  <si>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</si>
  <si>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</si>
  <si>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</si>
  <si>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</si>
  <si>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</si>
  <si>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</si>
  <si>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</si>
  <si>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</si>
  <si>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</si>
  <si>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</si>
  <si>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</si>
  <si>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</si>
  <si>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</si>
  <si>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</si>
  <si>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</si>
  <si>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</si>
  <si>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</si>
  <si>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</si>
  <si>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</si>
  <si>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</si>
  <si>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</si>
  <si>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</si>
  <si>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</si>
  <si>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</si>
  <si>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</si>
  <si>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</si>
  <si>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</si>
  <si>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</si>
  <si>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</si>
  <si>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</si>
  <si>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</si>
  <si>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</si>
  <si>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</si>
  <si>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</si>
  <si>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</si>
  <si>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</si>
  <si>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</si>
  <si>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</si>
  <si>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</si>
  <si>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</si>
  <si>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</si>
  <si>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</si>
  <si>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</si>
  <si>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</si>
  <si>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</si>
  <si>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</si>
  <si>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</si>
  <si>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</si>
  <si>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</si>
  <si>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</si>
  <si>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</si>
  <si>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</si>
  <si>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</si>
  <si>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</si>
  <si>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</si>
  <si>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</si>
  <si>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</si>
  <si>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</si>
  <si>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</si>
  <si>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</si>
  <si>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</si>
  <si>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</si>
  <si>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</si>
  <si>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</si>
  <si>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</si>
  <si>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</si>
  <si>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</si>
  <si>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</si>
  <si>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</si>
  <si>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</si>
  <si>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</si>
  <si>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</si>
  <si>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</si>
  <si>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</si>
  <si>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</si>
  <si>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</si>
  <si>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</si>
  <si>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</si>
  <si>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</si>
  <si>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</si>
  <si>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</si>
  <si>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</si>
  <si>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</si>
  <si>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</si>
  <si>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</si>
  <si>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</si>
  <si>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</si>
  <si>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</si>
  <si>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</si>
  <si>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</si>
  <si>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</si>
  <si>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</si>
  <si>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</si>
  <si>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</si>
  <si>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</si>
  <si>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</si>
  <si>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</si>
  <si>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</si>
  <si>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</si>
  <si>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</si>
  <si>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</si>
  <si>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</si>
  <si>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</si>
  <si>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</si>
  <si>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</si>
  <si>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</si>
  <si>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</si>
  <si>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</si>
  <si>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</si>
  <si>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</si>
  <si>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</si>
  <si>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</si>
  <si>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</si>
  <si>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</si>
  <si>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</si>
  <si>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</si>
  <si>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</si>
  <si>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</si>
  <si>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</si>
  <si>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</si>
  <si>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</si>
  <si>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</si>
  <si>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</si>
  <si>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</si>
  <si>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</si>
  <si>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</si>
  <si>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</si>
  <si>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</si>
  <si>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</si>
  <si>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</si>
  <si>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</si>
  <si>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</si>
  <si>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</si>
  <si>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</si>
  <si>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</si>
  <si>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</si>
  <si>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</si>
  <si>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</si>
  <si>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</si>
  <si>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</si>
  <si>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</si>
  <si>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</si>
  <si>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</si>
  <si>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</si>
  <si>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</si>
  <si>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</si>
  <si>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</si>
  <si>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</si>
  <si>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</si>
  <si>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</si>
  <si>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</si>
  <si>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</si>
  <si>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</si>
  <si>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</si>
  <si>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</si>
  <si>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</si>
  <si>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</si>
  <si>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</si>
  <si>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</si>
  <si>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</si>
  <si>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</si>
  <si>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</si>
  <si>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</si>
  <si>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</si>
  <si>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</si>
  <si>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</si>
  <si>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</si>
  <si>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</si>
  <si>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</si>
  <si>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</si>
  <si>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</si>
  <si>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</si>
  <si>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</si>
  <si>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</si>
  <si>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</si>
  <si>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</si>
  <si>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</si>
  <si>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</si>
  <si>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</si>
  <si>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</si>
  <si>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</si>
  <si>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</si>
  <si>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</si>
  <si>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</si>
  <si>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</si>
  <si>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</si>
  <si>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</si>
  <si>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</si>
  <si>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</si>
  <si>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</si>
  <si>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</si>
  <si>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</si>
  <si>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</si>
  <si>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</si>
  <si>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</si>
  <si>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</si>
  <si>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</si>
  <si>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</si>
  <si>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</si>
  <si>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</si>
  <si>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</si>
  <si>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</si>
  <si>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</si>
  <si>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</si>
  <si>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</si>
  <si>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</si>
  <si>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</si>
  <si>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</si>
  <si>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</si>
  <si>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</si>
  <si>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</si>
  <si>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</si>
  <si>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</si>
  <si>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</si>
  <si>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</si>
  <si>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</si>
  <si>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</si>
  <si>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</si>
  <si>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</si>
  <si>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</si>
  <si>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</si>
  <si>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</si>
  <si>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</si>
  <si>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</si>
  <si>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</si>
  <si>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</si>
  <si>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</si>
  <si>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</si>
  <si>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</si>
  <si>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</si>
  <si>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</si>
  <si>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</si>
  <si>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</si>
  <si>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</si>
  <si>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</si>
  <si>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</si>
  <si>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</si>
  <si>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</si>
  <si>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</si>
  <si>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</si>
  <si>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</si>
  <si>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</si>
  <si>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</si>
  <si>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</si>
  <si>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</si>
  <si>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</si>
  <si>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</si>
  <si>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</si>
  <si>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</si>
  <si>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</si>
  <si>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</si>
  <si>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</si>
  <si>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</si>
  <si>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</si>
  <si>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</si>
  <si>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</si>
  <si>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</si>
  <si>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</si>
  <si>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</si>
  <si>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</si>
  <si>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</si>
  <si>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</si>
  <si>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</si>
  <si>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</si>
  <si>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</si>
  <si>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</si>
  <si>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</si>
  <si>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</si>
  <si>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</si>
  <si>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</si>
  <si>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</si>
  <si>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</si>
  <si>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</si>
  <si>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</si>
  <si>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</si>
  <si>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</si>
  <si>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</si>
  <si>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</si>
  <si>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</si>
  <si>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</si>
  <si>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</si>
  <si>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</si>
  <si>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</si>
  <si>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</si>
  <si>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</si>
  <si>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</si>
  <si>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</si>
  <si>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</si>
  <si>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</si>
  <si>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</si>
  <si>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</si>
  <si>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</si>
  <si>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</si>
  <si>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</si>
  <si>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</si>
  <si>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</si>
  <si>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</si>
  <si>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</si>
  <si>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</si>
  <si>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</si>
  <si>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</si>
  <si>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</si>
  <si>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</si>
  <si>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</si>
  <si>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</si>
  <si>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</si>
  <si>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</si>
  <si>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</si>
  <si>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</si>
  <si>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</si>
  <si>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</si>
  <si>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</si>
  <si>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</si>
  <si>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</si>
  <si>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</si>
  <si>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</si>
  <si>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</si>
  <si>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</si>
  <si>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</si>
  <si>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</si>
  <si>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</si>
  <si>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</si>
  <si>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</si>
  <si>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</si>
  <si>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</si>
  <si>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</si>
  <si>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</si>
  <si>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</si>
  <si>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</si>
  <si>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</si>
  <si>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</si>
  <si>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</si>
  <si>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</si>
  <si>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</si>
  <si>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</si>
  <si>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</si>
  <si>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</si>
  <si>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</si>
  <si>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</si>
  <si>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</si>
  <si>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</si>
  <si>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</si>
  <si>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</si>
  <si>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</si>
  <si>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</si>
  <si>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</si>
  <si>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</si>
  <si>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</si>
  <si>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</si>
  <si>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</si>
  <si>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</si>
  <si>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</si>
  <si>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</si>
  <si>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</si>
  <si>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</si>
  <si>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</si>
  <si>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</si>
  <si>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</si>
  <si>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</si>
  <si>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</si>
  <si>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</si>
  <si>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</si>
  <si>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</si>
  <si>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</si>
  <si>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</si>
  <si>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</si>
  <si>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</si>
  <si>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</si>
  <si>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</si>
  <si>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</si>
  <si>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</si>
  <si>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</si>
  <si>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</si>
  <si>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</si>
  <si>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</si>
  <si>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</si>
  <si>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</si>
  <si>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</si>
  <si>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</si>
  <si>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</si>
  <si>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</si>
  <si>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</si>
  <si>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</si>
  <si>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</si>
  <si>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</si>
  <si>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</si>
  <si>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</si>
  <si>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</si>
  <si>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</si>
  <si>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</si>
  <si>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</si>
  <si>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</si>
  <si>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</si>
  <si>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</si>
  <si>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</si>
  <si>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</si>
  <si>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</si>
  <si>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</si>
  <si>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</si>
  <si>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</si>
  <si>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</si>
  <si>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</si>
  <si>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</si>
  <si>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</si>
  <si>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</si>
  <si>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</si>
  <si>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</si>
  <si>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</si>
  <si>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</si>
  <si>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</si>
  <si>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</si>
  <si>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</si>
  <si>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</si>
  <si>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</si>
  <si>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</si>
  <si>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</si>
  <si>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</si>
  <si>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</si>
  <si>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</si>
  <si>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</si>
  <si>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</si>
  <si>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</si>
  <si>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</si>
  <si>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</si>
  <si>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</si>
  <si>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</si>
  <si>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</si>
  <si>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</si>
  <si>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</si>
  <si>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</si>
  <si>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</si>
  <si>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</si>
  <si>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</si>
  <si>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</si>
  <si>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</si>
  <si>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</si>
  <si>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</si>
  <si>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</si>
  <si>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</si>
  <si>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</si>
  <si>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</si>
  <si>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</si>
  <si>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</si>
  <si>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</si>
  <si>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</si>
  <si>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</si>
  <si>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</si>
  <si>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</si>
  <si>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</si>
  <si>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</si>
  <si>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</si>
  <si>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</si>
  <si>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</si>
  <si>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</si>
  <si>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</si>
  <si>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</si>
  <si>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</si>
  <si>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</si>
  <si>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</si>
  <si>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</si>
  <si>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</si>
  <si>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</si>
  <si>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</si>
  <si>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</si>
  <si>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</si>
  <si>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</si>
  <si>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</si>
  <si>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</si>
  <si>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</si>
  <si>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</si>
  <si>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</si>
  <si>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</si>
  <si>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</si>
  <si>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</si>
  <si>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</si>
  <si>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</si>
  <si>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</si>
  <si>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</si>
  <si>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</si>
  <si>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</si>
  <si>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</si>
  <si>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</si>
  <si>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</si>
  <si>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</si>
  <si>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</si>
  <si>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</si>
  <si>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</si>
  <si>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</si>
  <si>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</si>
  <si>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</si>
  <si>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</si>
  <si>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</si>
  <si>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</si>
  <si>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</si>
  <si>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</si>
  <si>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</si>
  <si>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</si>
  <si>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</si>
  <si>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</si>
  <si>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</si>
  <si>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</si>
  <si>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</si>
  <si>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</si>
  <si>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</si>
  <si>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</si>
  <si>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</si>
  <si>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</si>
  <si>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</si>
  <si>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</si>
  <si>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</si>
  <si>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</si>
  <si>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</si>
  <si>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</si>
  <si>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</si>
  <si>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</si>
  <si>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</si>
  <si>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</si>
  <si>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</si>
  <si>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</si>
  <si>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</si>
  <si>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</si>
  <si>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</si>
  <si>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</si>
  <si>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</si>
  <si>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</si>
  <si>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</si>
  <si>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</si>
  <si>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</si>
  <si>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</si>
  <si>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</si>
  <si>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</si>
  <si>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</si>
  <si>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</si>
  <si>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</si>
  <si>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</si>
  <si>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</si>
  <si>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</si>
  <si>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</si>
  <si>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</si>
  <si>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</si>
  <si>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</si>
  <si>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</si>
  <si>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</si>
  <si>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</si>
  <si>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</si>
  <si>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</si>
  <si>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</si>
  <si>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</si>
  <si>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</si>
  <si>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</si>
  <si>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</si>
  <si>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</si>
  <si>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</si>
  <si>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</si>
  <si>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</si>
  <si>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</si>
  <si>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</si>
  <si>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</si>
  <si>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</si>
  <si>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</si>
  <si>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</si>
  <si>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</si>
  <si>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</si>
  <si>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</si>
  <si>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</si>
  <si>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</si>
  <si>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</si>
  <si>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</si>
  <si>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</si>
  <si>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</si>
  <si>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</si>
  <si>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</si>
  <si>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</si>
  <si>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</si>
  <si>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</si>
  <si>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</si>
  <si>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</si>
  <si>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</si>
  <si>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</si>
  <si>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</si>
  <si>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</si>
  <si>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</si>
  <si>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</si>
  <si>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</si>
  <si>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</si>
  <si>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</si>
  <si>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</si>
  <si>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</si>
  <si>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</si>
  <si>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</si>
  <si>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</si>
  <si>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</si>
  <si>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</si>
  <si>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</si>
  <si>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</si>
  <si>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</si>
  <si>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</si>
  <si>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</si>
  <si>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</si>
  <si>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</si>
  <si>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</si>
  <si>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</si>
  <si>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</si>
  <si>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</si>
  <si>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</si>
  <si>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</si>
  <si>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</si>
  <si>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</si>
  <si>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</si>
  <si>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</si>
  <si>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</si>
  <si>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</si>
  <si>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</si>
  <si>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</si>
  <si>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</si>
  <si>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</si>
  <si>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</si>
  <si>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</si>
  <si>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</si>
  <si>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</si>
  <si>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</si>
  <si>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</si>
  <si>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</si>
  <si>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</si>
  <si>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</si>
  <si>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</si>
  <si>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</si>
  <si>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</si>
  <si>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</si>
  <si>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</si>
  <si>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</si>
  <si>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</si>
  <si>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</si>
  <si>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</si>
  <si>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</si>
  <si>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</si>
  <si>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</si>
  <si>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</si>
  <si>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</si>
  <si>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</si>
  <si>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</si>
  <si>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</si>
  <si>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</si>
  <si>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</si>
  <si>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</si>
  <si>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</si>
  <si>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</si>
  <si>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</si>
  <si>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</si>
  <si>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</si>
  <si>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</si>
  <si>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</si>
  <si>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</si>
  <si>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</si>
  <si>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</si>
  <si>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</si>
  <si>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</si>
  <si>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</si>
  <si>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</si>
  <si>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</si>
  <si>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</si>
  <si>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</si>
  <si>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</si>
  <si>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</si>
  <si>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</si>
  <si>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</si>
  <si>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</si>
  <si>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</si>
  <si>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</si>
  <si>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</si>
  <si>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</si>
  <si>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</si>
  <si>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</si>
  <si>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</si>
  <si>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</si>
  <si>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</si>
  <si>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</si>
  <si>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</si>
  <si>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</si>
  <si>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</si>
  <si>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</si>
  <si>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</si>
  <si>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</si>
  <si>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</si>
  <si>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</si>
  <si>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</si>
  <si>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</si>
  <si>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</si>
  <si>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</si>
  <si>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</si>
  <si>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</si>
  <si>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</si>
  <si>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</si>
  <si>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</si>
  <si>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</si>
  <si>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</si>
  <si>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</si>
  <si>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</si>
  <si>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</si>
  <si>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</si>
  <si>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</si>
  <si>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</si>
  <si>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</si>
  <si>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</si>
  <si>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</si>
  <si>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</si>
  <si>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</si>
  <si>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</si>
  <si>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</si>
  <si>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</si>
  <si>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</si>
  <si>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</si>
  <si>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</si>
  <si>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</si>
  <si>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</si>
  <si>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</si>
  <si>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</si>
  <si>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</si>
  <si>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</si>
  <si>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</si>
  <si>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</si>
  <si>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</si>
  <si>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</si>
  <si>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</si>
  <si>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</si>
  <si>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</si>
  <si>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</si>
  <si>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</si>
  <si>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</si>
  <si>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</si>
  <si>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</si>
  <si>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</si>
  <si>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</si>
  <si>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</si>
  <si>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</si>
  <si>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</si>
  <si>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</si>
  <si>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</si>
  <si>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</si>
  <si>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</si>
  <si>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</si>
  <si>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</si>
  <si>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</si>
  <si>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</si>
  <si>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</si>
  <si>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</si>
  <si>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</si>
  <si>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</si>
  <si>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</si>
  <si>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</si>
  <si>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</si>
  <si>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</si>
  <si>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</si>
  <si>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</si>
  <si>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</si>
  <si>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</si>
  <si>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</si>
  <si>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</si>
  <si>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</si>
  <si>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</si>
  <si>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</si>
  <si>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</si>
  <si>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</si>
  <si>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</si>
  <si>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</si>
  <si>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</si>
  <si>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</si>
  <si>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</si>
  <si>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</si>
  <si>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</si>
  <si>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</si>
  <si>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</si>
  <si>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</si>
  <si>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</si>
  <si>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</si>
  <si>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</si>
  <si>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</si>
  <si>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</si>
  <si>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</si>
  <si>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</si>
  <si>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</si>
  <si>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</si>
  <si>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</si>
  <si>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</si>
  <si>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</si>
  <si>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</si>
  <si>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</si>
  <si>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</si>
  <si>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</si>
  <si>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</si>
  <si>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</si>
  <si>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</si>
  <si>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</si>
  <si>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</si>
  <si>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</si>
  <si>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</si>
  <si>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</si>
  <si>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</si>
  <si>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</si>
  <si>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</si>
  <si>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</si>
  <si>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</si>
  <si>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</si>
  <si>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</si>
  <si>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</si>
  <si>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</si>
  <si>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</si>
  <si>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</si>
  <si>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</si>
  <si>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</si>
  <si>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</si>
  <si>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</si>
  <si>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</si>
  <si>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</si>
  <si>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</si>
  <si>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</si>
  <si>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</si>
  <si>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</si>
  <si>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</si>
  <si>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</si>
  <si>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</si>
  <si>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</si>
  <si>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</si>
  <si>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</si>
  <si>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</si>
  <si>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</si>
  <si>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</si>
  <si>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</si>
  <si>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</si>
  <si>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</si>
  <si>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</si>
  <si>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</si>
  <si>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</si>
  <si>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</si>
  <si>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</si>
  <si>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</si>
  <si>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</si>
  <si>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</si>
  <si>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</si>
  <si>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</si>
  <si>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</si>
  <si>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</si>
  <si>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</si>
  <si>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</si>
  <si>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</si>
  <si>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</si>
  <si>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</si>
  <si>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</si>
  <si>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</si>
  <si>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</si>
  <si>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</si>
  <si>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</si>
  <si>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</si>
  <si>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</si>
  <si>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</si>
  <si>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</si>
  <si>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</si>
  <si>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</si>
  <si>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</si>
  <si>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</si>
  <si>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</si>
  <si>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</si>
  <si>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</si>
  <si>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</si>
  <si>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</si>
  <si>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</si>
  <si>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</si>
  <si>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</si>
  <si>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</si>
  <si>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</si>
  <si>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</si>
  <si>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</si>
  <si>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</si>
  <si>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</si>
  <si>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</si>
  <si>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</si>
  <si>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</si>
  <si>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</si>
  <si>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</si>
  <si>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</si>
  <si>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</si>
  <si>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</si>
  <si>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</si>
  <si>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</si>
  <si>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</si>
  <si>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</si>
  <si>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</si>
  <si>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</si>
  <si>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</si>
  <si>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</si>
  <si>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</si>
  <si>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</si>
  <si>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</si>
  <si>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</si>
  <si>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</si>
  <si>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</si>
  <si>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</si>
  <si>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</si>
  <si>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</si>
  <si>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</si>
  <si>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</si>
  <si>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</si>
  <si>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</si>
  <si>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</si>
  <si>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</si>
  <si>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</si>
  <si>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</si>
  <si>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</si>
  <si>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</si>
  <si>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</si>
  <si>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</si>
  <si>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</si>
  <si>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</si>
  <si>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</si>
  <si>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</si>
  <si>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</si>
  <si>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</si>
  <si>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</si>
  <si>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</si>
  <si>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</si>
  <si>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</si>
  <si>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</si>
  <si>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</si>
  <si>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</si>
  <si>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</si>
  <si>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</si>
  <si>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</si>
  <si>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</si>
  <si>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</si>
  <si>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</si>
  <si>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</si>
  <si>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</si>
  <si>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</si>
  <si>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</si>
  <si>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</si>
  <si>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</si>
  <si>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</si>
  <si>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</si>
  <si>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</si>
  <si>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</si>
  <si>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</si>
  <si>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</si>
  <si>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</si>
  <si>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</si>
  <si>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</si>
  <si>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</si>
  <si>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</si>
  <si>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</si>
  <si>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</si>
  <si>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</si>
  <si>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</si>
  <si>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</si>
  <si>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</si>
  <si>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</si>
  <si>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</si>
  <si>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</si>
  <si>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</si>
  <si>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</si>
  <si>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</si>
  <si>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</si>
  <si>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</si>
  <si>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</si>
  <si>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</si>
  <si>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</si>
  <si>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</si>
  <si>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</si>
  <si>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</si>
  <si>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</si>
  <si>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</si>
  <si>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</si>
  <si>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</si>
  <si>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</si>
  <si>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</si>
  <si>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</si>
  <si>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</si>
  <si>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</si>
  <si>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</si>
  <si>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</si>
  <si>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</si>
  <si>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</si>
  <si>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</si>
  <si>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</si>
  <si>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</si>
  <si>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</si>
  <si>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</si>
  <si>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</si>
  <si>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</si>
  <si>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</si>
  <si>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</si>
  <si>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</si>
  <si>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</si>
  <si>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</si>
  <si>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</si>
  <si>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</si>
  <si>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</si>
  <si>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</si>
  <si>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</si>
  <si>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</si>
  <si>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</si>
  <si>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</si>
  <si>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</si>
  <si>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</si>
  <si>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</si>
  <si>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</si>
  <si>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</si>
  <si>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</si>
  <si>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</si>
  <si>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</si>
  <si>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</si>
  <si>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</si>
  <si>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</si>
  <si>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</si>
  <si>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</si>
  <si>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</si>
  <si>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</si>
  <si>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</si>
  <si>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</si>
  <si>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</si>
  <si>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</si>
  <si>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</si>
  <si>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</si>
  <si>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</si>
  <si>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</si>
  <si>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</si>
  <si>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</si>
  <si>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</si>
  <si>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</si>
  <si>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</si>
  <si>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</si>
  <si>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</si>
  <si>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</si>
  <si>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</si>
  <si>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</si>
  <si>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</si>
  <si>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</si>
  <si>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</si>
  <si>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</si>
  <si>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</si>
  <si>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</si>
  <si>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</si>
  <si>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</si>
  <si>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</si>
  <si>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</si>
  <si>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</si>
  <si>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</si>
  <si>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</si>
  <si>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</si>
  <si>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</si>
  <si>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</si>
  <si>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</si>
  <si>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</si>
  <si>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</si>
  <si>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</si>
  <si>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</si>
  <si>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</si>
  <si>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</si>
  <si>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</si>
  <si>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</si>
  <si>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</si>
  <si>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</si>
  <si>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</si>
  <si>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</si>
  <si>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</si>
  <si>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</si>
  <si>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</si>
  <si>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</si>
  <si>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</si>
  <si>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</si>
  <si>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</si>
  <si>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</si>
  <si>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</si>
  <si>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</si>
  <si>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</si>
  <si>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</si>
  <si>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</si>
  <si>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</si>
  <si>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</si>
  <si>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</si>
  <si>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</si>
  <si>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</si>
  <si>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</si>
  <si>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</si>
  <si>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</si>
  <si>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</si>
  <si>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</si>
  <si>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</si>
  <si>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</si>
  <si>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</si>
  <si>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</si>
  <si>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</si>
  <si>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</si>
  <si>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</si>
  <si>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</si>
  <si>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</si>
  <si>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</si>
  <si>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</si>
  <si>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</si>
  <si>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</si>
  <si>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</si>
  <si>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</si>
  <si>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</si>
  <si>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</si>
  <si>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</si>
  <si>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</si>
  <si>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</si>
  <si>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</si>
  <si>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</si>
  <si>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</si>
  <si>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</si>
  <si>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</si>
  <si>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</si>
  <si>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</si>
  <si>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</si>
  <si>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</si>
  <si>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</si>
  <si>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</si>
  <si>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</si>
  <si>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</si>
  <si>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</si>
  <si>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</si>
  <si>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</si>
  <si>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</si>
  <si>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</si>
  <si>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</si>
  <si>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</si>
  <si>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</si>
  <si>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</si>
  <si>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</si>
  <si>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</si>
  <si>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</si>
  <si>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</si>
  <si>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</si>
  <si>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</si>
  <si>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</si>
  <si>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</si>
  <si>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</si>
  <si>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</si>
  <si>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</si>
  <si>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</si>
  <si>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</si>
  <si>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</si>
  <si>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</si>
  <si>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</si>
  <si>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</si>
  <si>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</si>
  <si>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</si>
  <si>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</si>
  <si>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</si>
  <si>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</si>
  <si>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</si>
  <si>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</si>
  <si>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</si>
  <si>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</si>
  <si>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</si>
  <si>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</si>
  <si>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</si>
  <si>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</si>
  <si>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</si>
  <si>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</si>
  <si>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</si>
  <si>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</si>
  <si>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</si>
  <si>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</si>
  <si>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</si>
  <si>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</si>
  <si>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</si>
  <si>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</si>
  <si>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</si>
  <si>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</si>
  <si>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</si>
  <si>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</si>
  <si>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</si>
  <si>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</si>
  <si>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</si>
  <si>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</si>
  <si>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</si>
  <si>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</si>
  <si>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</si>
  <si>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</si>
  <si>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</si>
  <si>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</si>
  <si>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</si>
  <si>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</si>
  <si>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</si>
  <si>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</si>
  <si>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</si>
  <si>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</si>
  <si>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</si>
  <si>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</si>
  <si>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</si>
  <si>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</si>
  <si>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</si>
  <si>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</si>
  <si>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</si>
  <si>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</si>
  <si>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</si>
  <si>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</si>
  <si>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</si>
  <si>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</si>
  <si>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</si>
  <si>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</si>
  <si>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</si>
  <si>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</si>
  <si>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</si>
  <si>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</si>
  <si>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</si>
  <si>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</si>
  <si>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</si>
  <si>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</si>
  <si>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</si>
  <si>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</si>
  <si>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</si>
  <si>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</si>
  <si>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</si>
  <si>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</si>
  <si>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</si>
  <si>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</si>
  <si>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</si>
  <si>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</si>
  <si>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</si>
  <si>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</si>
  <si>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</si>
  <si>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</si>
  <si>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</si>
  <si>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</si>
  <si>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</si>
  <si>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</si>
  <si>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</si>
  <si>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</si>
  <si>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</si>
  <si>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</si>
  <si>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</si>
  <si>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</si>
  <si>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</si>
  <si>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</si>
  <si>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</si>
  <si>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</si>
  <si>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</si>
  <si>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</si>
  <si>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</si>
  <si>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</si>
  <si>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</si>
  <si>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</si>
  <si>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</si>
  <si>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</si>
  <si>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</si>
  <si>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</si>
  <si>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</si>
  <si>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</si>
  <si>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</si>
  <si>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</si>
  <si>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</si>
  <si>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</si>
  <si>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</si>
  <si>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</si>
  <si>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</si>
  <si>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</si>
  <si>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</si>
  <si>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</si>
  <si>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</si>
  <si>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</si>
  <si>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</si>
  <si>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</si>
  <si>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</si>
  <si>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</si>
  <si>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</si>
  <si>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</si>
  <si>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</si>
  <si>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</si>
  <si>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</si>
  <si>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</si>
  <si>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</si>
  <si>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</si>
  <si>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</si>
  <si>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</si>
  <si>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</si>
  <si>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</si>
  <si>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</si>
  <si>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</si>
  <si>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</si>
  <si>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</si>
  <si>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</si>
  <si>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</si>
  <si>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</si>
  <si>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</si>
  <si>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</si>
  <si>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</si>
  <si>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</si>
  <si>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</si>
  <si>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</si>
  <si>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</si>
  <si>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</si>
  <si>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</si>
  <si>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</si>
  <si>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</si>
  <si>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</si>
  <si>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</si>
  <si>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</si>
  <si>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</si>
  <si>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</si>
  <si>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</si>
  <si>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</si>
  <si>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</si>
  <si>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</si>
  <si>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</si>
  <si>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</si>
  <si>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</si>
  <si>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</si>
  <si>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</si>
  <si>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</si>
  <si>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</si>
  <si>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</si>
  <si>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</si>
  <si>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</si>
  <si>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</si>
  <si>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</si>
  <si>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</si>
  <si>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</si>
  <si>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</si>
  <si>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</si>
  <si>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</si>
  <si>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</si>
  <si>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</si>
  <si>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</si>
  <si>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</si>
  <si>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</si>
  <si>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</si>
  <si>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</si>
  <si>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</si>
  <si>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</si>
  <si>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</si>
  <si>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</si>
  <si>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</si>
  <si>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</si>
  <si>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</si>
  <si>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</si>
  <si>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</si>
  <si>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</si>
  <si>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</si>
  <si>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</si>
  <si>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</si>
  <si>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</si>
  <si>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</si>
  <si>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</si>
  <si>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</si>
  <si>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</si>
  <si>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</si>
  <si>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</si>
  <si>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</si>
  <si>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</si>
  <si>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</si>
  <si>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</si>
  <si>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</si>
  <si>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</si>
  <si>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</si>
  <si>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</si>
  <si>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</si>
  <si>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</si>
  <si>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</si>
  <si>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</si>
  <si>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</si>
  <si>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</si>
  <si>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</si>
  <si>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</si>
  <si>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</si>
  <si>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</si>
  <si>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</si>
  <si>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</si>
  <si>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</si>
  <si>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</si>
  <si>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</si>
  <si>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</si>
  <si>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</si>
  <si>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</si>
  <si>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</si>
  <si>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</si>
  <si>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</si>
  <si>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</si>
  <si>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</si>
  <si>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</si>
  <si>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</si>
  <si>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</si>
  <si>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</si>
  <si>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</si>
  <si>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</si>
  <si>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</si>
  <si>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</si>
  <si>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</si>
  <si>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</si>
  <si>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</si>
  <si>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</si>
  <si>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</si>
  <si>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</si>
  <si>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</si>
  <si>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</si>
  <si>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</si>
  <si>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</si>
  <si>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</si>
  <si>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</si>
  <si>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</si>
  <si>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</si>
  <si>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</si>
  <si>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</si>
  <si>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</si>
  <si>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</si>
  <si>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</si>
  <si>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</si>
  <si>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</si>
  <si>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</si>
  <si>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</si>
  <si>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</si>
  <si>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</si>
  <si>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</si>
  <si>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</si>
  <si>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</si>
  <si>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</si>
  <si>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</si>
  <si>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</si>
  <si>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</si>
  <si>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</si>
  <si>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</si>
  <si>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</si>
  <si>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</si>
  <si>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</si>
  <si>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</si>
  <si>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</si>
  <si>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</si>
  <si>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</si>
  <si>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</si>
  <si>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</si>
  <si>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</si>
  <si>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</si>
  <si>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</si>
  <si>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</si>
  <si>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</si>
  <si>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</si>
  <si>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</si>
  <si>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</si>
  <si>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</si>
  <si>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</si>
  <si>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</si>
  <si>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</si>
  <si>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</si>
  <si>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</si>
  <si>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</si>
  <si>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</si>
  <si>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</si>
  <si>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</si>
  <si>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</si>
  <si>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</si>
  <si>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</si>
  <si>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</si>
  <si>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</si>
  <si>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</si>
  <si>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</si>
  <si>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</si>
  <si>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</si>
  <si>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</si>
  <si>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</si>
  <si>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</si>
  <si>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</si>
  <si>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</si>
  <si>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</si>
  <si>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</si>
  <si>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</si>
  <si>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</si>
  <si>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</si>
  <si>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</si>
  <si>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</si>
  <si>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</si>
  <si>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</si>
  <si>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</si>
  <si>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</si>
  <si>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</si>
  <si>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</si>
  <si>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</si>
  <si>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</si>
  <si>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</si>
  <si>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</si>
  <si>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</si>
  <si>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</si>
  <si>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</si>
  <si>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</si>
  <si>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</si>
  <si>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</si>
  <si>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</si>
  <si>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</si>
  <si>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</si>
  <si>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</si>
  <si>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</si>
  <si>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</si>
  <si>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</si>
  <si>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</si>
  <si>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</si>
  <si>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</si>
  <si>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</si>
  <si>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</si>
  <si>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</si>
  <si>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</si>
  <si>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</si>
  <si>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</si>
  <si>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</si>
  <si>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</si>
  <si>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</si>
  <si>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</si>
  <si>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</si>
  <si>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</si>
  <si>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</si>
  <si>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</si>
  <si>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</si>
  <si>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</si>
  <si>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</si>
  <si>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</si>
  <si>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</si>
  <si>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</si>
  <si>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</si>
  <si>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</si>
  <si>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</si>
  <si>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</si>
  <si>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</si>
  <si>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</si>
  <si>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</si>
  <si>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</si>
  <si>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</si>
  <si>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</si>
  <si>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</si>
  <si>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</si>
  <si>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</si>
  <si>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</si>
  <si>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</si>
  <si>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</si>
  <si>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</si>
  <si>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</si>
  <si>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</si>
  <si>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</si>
  <si>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</si>
  <si>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</si>
  <si>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</si>
  <si>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</si>
  <si>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</si>
  <si>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</si>
  <si>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</si>
  <si>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</si>
  <si>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</si>
  <si>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</si>
  <si>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</si>
  <si>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</si>
  <si>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</si>
  <si>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</si>
  <si>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</si>
  <si>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</si>
  <si>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</si>
  <si>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</si>
  <si>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</si>
  <si>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</si>
  <si>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</si>
  <si>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</si>
  <si>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</si>
  <si>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</si>
  <si>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</si>
  <si>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</si>
  <si>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</si>
  <si>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</si>
  <si>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</si>
  <si>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</si>
  <si>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</si>
  <si>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</si>
  <si>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</si>
  <si>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</si>
  <si>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</si>
  <si>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</si>
  <si>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</si>
  <si>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</si>
  <si>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</si>
  <si>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</si>
  <si>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</si>
  <si>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</si>
  <si>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</si>
  <si>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</si>
  <si>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</si>
  <si>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</si>
  <si>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</si>
  <si>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</si>
  <si>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</si>
  <si>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</si>
  <si>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</si>
  <si>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</si>
  <si>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</si>
  <si>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</si>
  <si>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</si>
  <si>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</si>
  <si>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</si>
  <si>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</si>
  <si>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</si>
  <si>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</si>
  <si>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</si>
  <si>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</si>
  <si>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</si>
  <si>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</si>
  <si>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</si>
  <si>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</si>
  <si>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</si>
  <si>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</si>
  <si>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</si>
  <si>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</si>
  <si>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</si>
  <si>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</si>
  <si>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</si>
  <si>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</si>
  <si>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</si>
  <si>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</si>
  <si>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</si>
  <si>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</si>
  <si>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</si>
  <si>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</si>
  <si>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</si>
  <si>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</si>
  <si>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</si>
  <si>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</si>
  <si>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</si>
  <si>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</si>
  <si>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</si>
  <si>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</si>
  <si>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</si>
  <si>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</si>
  <si>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</si>
  <si>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</si>
  <si>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</si>
  <si>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</si>
  <si>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</si>
  <si>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</si>
  <si>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</si>
  <si>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</si>
  <si>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</si>
  <si>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</si>
  <si>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</si>
  <si>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</si>
  <si>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</si>
  <si>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</si>
  <si>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</si>
  <si>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</si>
  <si>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</si>
  <si>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</si>
  <si>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</si>
  <si>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</si>
  <si>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</si>
  <si>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</si>
  <si>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</si>
  <si>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</si>
  <si>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</si>
  <si>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</si>
  <si>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</si>
  <si>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</si>
  <si>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</si>
  <si>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</si>
  <si>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</si>
  <si>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</si>
  <si>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</si>
  <si>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</si>
  <si>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</si>
  <si>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</si>
  <si>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</si>
  <si>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</si>
  <si>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</si>
  <si>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</si>
  <si>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</si>
  <si>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</si>
  <si>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</si>
  <si>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</si>
  <si>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</si>
  <si>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</si>
  <si>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</si>
  <si>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</si>
  <si>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</si>
  <si>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</si>
  <si>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</si>
  <si>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</si>
  <si>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</si>
  <si>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</si>
  <si>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</si>
  <si>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</si>
  <si>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</si>
  <si>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</si>
  <si>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</si>
  <si>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</si>
  <si>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</si>
  <si>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</si>
  <si>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</si>
  <si>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</si>
  <si>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</si>
  <si>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</si>
  <si>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</si>
  <si>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</si>
  <si>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</si>
  <si>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</si>
  <si>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</si>
  <si>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</si>
  <si>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</si>
  <si>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</si>
  <si>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</si>
  <si>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</si>
  <si>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</si>
  <si>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</si>
  <si>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</si>
  <si>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</si>
  <si>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</si>
  <si>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</si>
  <si>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</si>
  <si>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</si>
  <si>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</si>
  <si>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</si>
  <si>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</si>
  <si>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</si>
  <si>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</si>
  <si>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</si>
  <si>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</si>
  <si>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</si>
  <si>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</si>
  <si>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</si>
  <si>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</si>
  <si>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</si>
  <si>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</si>
  <si>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</si>
  <si>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</si>
  <si>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</si>
  <si>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</si>
  <si>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</si>
  <si>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</si>
  <si>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</si>
  <si>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</si>
  <si>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</si>
  <si>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</si>
  <si>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</si>
  <si>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</si>
  <si>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</si>
  <si>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</si>
  <si>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</si>
  <si>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</si>
  <si>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</si>
  <si>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</si>
  <si>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</si>
  <si>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</si>
  <si>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</si>
  <si>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</si>
  <si>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</si>
  <si>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</si>
  <si>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</si>
  <si>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</si>
  <si>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</si>
  <si>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</si>
  <si>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</si>
  <si>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</si>
  <si>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</si>
  <si>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</si>
  <si>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</si>
  <si>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</si>
  <si>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</si>
  <si>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</si>
  <si>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</si>
  <si>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</si>
  <si>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</si>
  <si>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</si>
  <si>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</si>
  <si>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</si>
  <si>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</si>
  <si>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</si>
  <si>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</si>
  <si>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</si>
  <si>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</si>
  <si>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</si>
  <si>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</si>
  <si>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</si>
  <si>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</si>
  <si>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</si>
  <si>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</si>
  <si>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</si>
  <si>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</si>
  <si>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</si>
  <si>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</si>
  <si>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</si>
  <si>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</si>
  <si>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</si>
  <si>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</si>
  <si>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</si>
  <si>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</si>
  <si>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</si>
  <si>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</si>
  <si>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</si>
  <si>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</si>
  <si>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</si>
  <si>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</si>
  <si>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</si>
  <si>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</si>
  <si>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</si>
  <si>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</si>
  <si>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</si>
  <si>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</si>
  <si>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</si>
  <si>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</si>
  <si>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</si>
  <si>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</si>
  <si>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</si>
  <si>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</si>
  <si>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</si>
  <si>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</si>
  <si>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</si>
  <si>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</si>
  <si>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</si>
  <si>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</si>
  <si>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</si>
  <si>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</si>
  <si>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</si>
  <si>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</si>
  <si>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</si>
  <si>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</si>
  <si>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</si>
  <si>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</si>
  <si>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</si>
  <si>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</si>
  <si>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</si>
  <si>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</si>
  <si>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</si>
  <si>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</si>
  <si>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</si>
  <si>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</si>
  <si>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</si>
  <si>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</si>
  <si>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</si>
  <si>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</si>
  <si>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</si>
  <si>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</si>
  <si>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</si>
  <si>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</si>
  <si>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</si>
  <si>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</si>
  <si>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</si>
  <si>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</si>
  <si>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</si>
  <si>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</si>
  <si>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</si>
  <si>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</si>
  <si>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</si>
  <si>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</si>
  <si>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</si>
  <si>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</si>
  <si>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</si>
  <si>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</si>
  <si>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</si>
  <si>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</si>
  <si>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</si>
  <si>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</si>
  <si>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</si>
  <si>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</si>
  <si>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</si>
  <si>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</si>
  <si>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</si>
  <si>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</si>
  <si>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</si>
  <si>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</si>
  <si>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</si>
  <si>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</si>
  <si>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</si>
  <si>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</si>
  <si>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</si>
  <si>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</si>
  <si>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</si>
  <si>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</si>
  <si>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</si>
  <si>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</si>
  <si>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</si>
  <si>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</si>
  <si>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</si>
  <si>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</si>
  <si>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</si>
  <si>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</si>
  <si>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</si>
  <si>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</si>
  <si>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</si>
  <si>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</si>
  <si>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</si>
  <si>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</si>
  <si>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</si>
  <si>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</si>
  <si>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</si>
  <si>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</si>
  <si>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</si>
  <si>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</si>
  <si>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</si>
  <si>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</si>
  <si>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</si>
  <si>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</si>
  <si>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</si>
  <si>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</si>
  <si>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</si>
  <si>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</si>
  <si>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</si>
  <si>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</si>
  <si>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</si>
  <si>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</si>
  <si>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</si>
  <si>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</si>
  <si>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</si>
  <si>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</si>
  <si>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</si>
  <si>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</si>
  <si>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</si>
  <si>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</si>
  <si>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</si>
  <si>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</si>
  <si>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</si>
  <si>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</si>
  <si>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</si>
  <si>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</si>
  <si>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</si>
  <si>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</si>
  <si>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</si>
  <si>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</si>
  <si>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</si>
  <si>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</si>
  <si>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</si>
  <si>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</si>
  <si>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</si>
  <si>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</si>
  <si>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</si>
  <si>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</si>
  <si>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</si>
  <si>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</si>
  <si>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</si>
  <si>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</si>
  <si>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</si>
  <si>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</si>
  <si>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</si>
  <si>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</si>
  <si>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</si>
  <si>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</si>
  <si>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</si>
  <si>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</si>
  <si>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</si>
  <si>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</si>
  <si>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</si>
  <si>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</si>
  <si>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</si>
  <si>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</si>
  <si>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</si>
  <si>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</si>
  <si>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</si>
  <si>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</si>
  <si>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</si>
  <si>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</si>
  <si>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</si>
  <si>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</si>
  <si>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</si>
  <si>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</si>
  <si>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</si>
  <si>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</si>
  <si>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</si>
  <si>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</si>
  <si>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</si>
  <si>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</si>
  <si>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</si>
  <si>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</si>
  <si>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</si>
  <si>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</si>
  <si>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</si>
  <si>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</si>
  <si>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</si>
  <si>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</si>
  <si>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</si>
  <si>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</si>
  <si>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</si>
  <si>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</si>
  <si>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</si>
  <si>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</si>
  <si>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</si>
  <si>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</si>
  <si>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</si>
  <si>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</si>
  <si>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</si>
  <si>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</si>
  <si>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</si>
  <si>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</si>
  <si>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</si>
  <si>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</si>
  <si>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</si>
  <si>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</si>
  <si>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</si>
  <si>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</si>
  <si>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</si>
  <si>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</si>
  <si>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</si>
  <si>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</si>
  <si>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</si>
  <si>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</si>
  <si>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</si>
  <si>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</si>
  <si>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</si>
  <si>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</si>
  <si>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</si>
  <si>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</si>
  <si>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</si>
  <si>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</si>
  <si>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</si>
  <si>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</si>
  <si>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</si>
  <si>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</si>
  <si>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</si>
  <si>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</si>
  <si>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</si>
  <si>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</si>
  <si>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</si>
  <si>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</si>
  <si>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</si>
  <si>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</si>
  <si>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</si>
  <si>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</si>
  <si>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</si>
  <si>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</si>
  <si>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</si>
  <si>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</si>
  <si>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</si>
  <si>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</si>
  <si>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</si>
  <si>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</si>
  <si>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</si>
  <si>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</si>
  <si>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</si>
  <si>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</si>
  <si>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</si>
  <si>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</si>
  <si>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</si>
  <si>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</si>
  <si>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</si>
  <si>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</si>
  <si>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</si>
  <si>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</si>
  <si>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</si>
  <si>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</si>
  <si>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</si>
  <si>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</si>
  <si>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</si>
  <si>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</si>
  <si>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</si>
  <si>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</si>
  <si>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</si>
  <si>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</si>
  <si>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</si>
  <si>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</si>
  <si>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</si>
  <si>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</si>
  <si>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</si>
  <si>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</si>
  <si>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</si>
  <si>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</si>
  <si>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</si>
  <si>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</si>
  <si>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</si>
  <si>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</si>
  <si>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</si>
  <si>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</si>
  <si>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</si>
  <si>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</si>
  <si>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</si>
  <si>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</si>
  <si>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</si>
  <si>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</si>
  <si>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</si>
  <si>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</si>
  <si>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</si>
  <si>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</si>
  <si>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</si>
  <si>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</si>
  <si>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</si>
  <si>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</si>
  <si>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</si>
  <si>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</si>
  <si>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</si>
  <si>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</si>
  <si>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</si>
  <si>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</si>
  <si>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</si>
  <si>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</si>
  <si>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</si>
  <si>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</si>
  <si>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</si>
  <si>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</si>
  <si>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</si>
  <si>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</si>
  <si>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</si>
  <si>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</si>
  <si>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</si>
  <si>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</si>
  <si>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</si>
  <si>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</si>
  <si>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</si>
  <si>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</si>
  <si>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</si>
  <si>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</si>
  <si>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</si>
  <si>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</si>
  <si>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</si>
  <si>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</si>
  <si>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</si>
  <si>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</si>
  <si>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</si>
  <si>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</si>
  <si>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</si>
  <si>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</si>
  <si>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</si>
  <si>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</si>
  <si>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</si>
  <si>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</si>
  <si>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</si>
  <si>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</si>
  <si>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</si>
  <si>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</si>
  <si>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</si>
  <si>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</si>
  <si>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</si>
  <si>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</si>
  <si>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</si>
  <si>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</si>
  <si>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</si>
  <si>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</si>
  <si>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</si>
  <si>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</si>
  <si>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</si>
  <si>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</si>
  <si>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</si>
  <si>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</si>
  <si>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</si>
  <si>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</si>
  <si>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</si>
  <si>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</si>
  <si>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</si>
  <si>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</si>
  <si>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</si>
  <si>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</si>
  <si>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</si>
  <si>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</si>
  <si>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</si>
  <si>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</si>
  <si>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</si>
  <si>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</si>
  <si>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</si>
  <si>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</si>
  <si>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</si>
  <si>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</si>
  <si>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</si>
  <si>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</si>
  <si>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</si>
  <si>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</si>
  <si>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</si>
  <si>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</si>
  <si>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</si>
  <si>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</si>
  <si>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</si>
  <si>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</si>
  <si>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</si>
  <si>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</si>
  <si>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</si>
  <si>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</si>
  <si>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</si>
  <si>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</si>
  <si>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</si>
  <si>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</si>
  <si>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</si>
  <si>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</si>
  <si>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</si>
  <si>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</si>
  <si>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</si>
  <si>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</si>
  <si>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</si>
  <si>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</si>
  <si>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</si>
  <si>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</si>
  <si>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</si>
  <si>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</si>
  <si>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</si>
  <si>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</si>
  <si>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</si>
  <si>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</si>
  <si>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</si>
  <si>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</si>
  <si>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</si>
  <si>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</si>
  <si>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</si>
  <si>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</si>
  <si>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</si>
  <si>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</si>
  <si>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</si>
  <si>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</si>
  <si>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</si>
  <si>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</si>
  <si>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</si>
  <si>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</si>
  <si>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</si>
  <si>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</si>
  <si>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</si>
  <si>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</si>
  <si>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</si>
  <si>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</si>
  <si>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</si>
  <si>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</si>
  <si>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</si>
  <si>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</si>
  <si>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</si>
  <si>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</si>
  <si>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</si>
  <si>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</si>
  <si>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</si>
  <si>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</si>
  <si>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</si>
  <si>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</si>
  <si>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</si>
  <si>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</si>
  <si>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</si>
  <si>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</si>
  <si>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</si>
  <si>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</si>
  <si>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</si>
  <si>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</si>
  <si>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</si>
  <si>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</si>
  <si>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</si>
  <si>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</si>
  <si>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</si>
  <si>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</si>
  <si>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</si>
  <si>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</si>
  <si>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</si>
  <si>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</si>
  <si>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</si>
  <si>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</si>
  <si>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</si>
  <si>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</si>
  <si>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</si>
  <si>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</si>
  <si>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</si>
  <si>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</si>
  <si>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</si>
  <si>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</si>
  <si>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</si>
  <si>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</si>
  <si>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</si>
  <si>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</si>
  <si>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</si>
  <si>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</si>
  <si>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</si>
  <si>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</si>
  <si>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</si>
  <si>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</si>
  <si>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</si>
  <si>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</si>
  <si>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</si>
  <si>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</si>
  <si>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</si>
  <si>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</si>
  <si>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</si>
  <si>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</si>
  <si>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</si>
  <si>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</si>
  <si>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</si>
  <si>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</si>
  <si>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</si>
  <si>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</si>
  <si>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</si>
  <si>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</si>
  <si>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</si>
  <si>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</si>
  <si>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</si>
  <si>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</si>
  <si>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</si>
  <si>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</si>
  <si>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</si>
  <si>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</si>
  <si>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</si>
  <si>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</si>
  <si>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</si>
  <si>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</si>
  <si>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</si>
  <si>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</si>
  <si>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</si>
  <si>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</si>
  <si>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</si>
  <si>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</si>
  <si>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</si>
  <si>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</si>
  <si>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</si>
  <si>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</si>
  <si>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</si>
  <si>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</si>
  <si>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</si>
  <si>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</si>
  <si>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</si>
  <si>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</si>
  <si>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</si>
  <si>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</si>
  <si>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</si>
  <si>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</si>
  <si>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</si>
  <si>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</si>
  <si>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</si>
  <si>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</si>
  <si>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</si>
  <si>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</si>
  <si>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</si>
  <si>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</si>
  <si>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</si>
  <si>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</si>
  <si>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</si>
  <si>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</si>
  <si>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</si>
  <si>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</si>
  <si>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</si>
  <si>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</si>
  <si>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</si>
  <si>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</si>
  <si>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</si>
  <si>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</si>
  <si>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</si>
  <si>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</si>
  <si>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</si>
  <si>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</si>
  <si>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</si>
  <si>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</si>
  <si>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</si>
  <si>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</si>
  <si>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</si>
  <si>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</si>
  <si>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</si>
  <si>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</si>
  <si>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</si>
  <si>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</si>
  <si>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</si>
  <si>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</si>
  <si>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</si>
  <si>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</si>
  <si>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</si>
  <si>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</si>
  <si>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</si>
  <si>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</si>
  <si>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</si>
  <si>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</si>
  <si>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</si>
  <si>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</si>
  <si>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</si>
  <si>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</si>
  <si>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</si>
  <si>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</si>
  <si>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</si>
  <si>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</si>
  <si>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</si>
  <si>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</si>
  <si>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</si>
  <si>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</si>
  <si>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</si>
  <si>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</si>
  <si>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</si>
  <si>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</si>
  <si>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</si>
  <si>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</si>
  <si>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</si>
  <si>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</si>
  <si>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</si>
  <si>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</si>
  <si>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</si>
  <si>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</si>
  <si>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</si>
  <si>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</si>
  <si>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</si>
  <si>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</si>
  <si>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</si>
  <si>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</si>
  <si>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</si>
  <si>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</si>
  <si>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</si>
  <si>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</si>
  <si>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</si>
  <si>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</si>
  <si>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</si>
  <si>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</si>
  <si>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</si>
  <si>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</si>
  <si>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</si>
  <si>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</si>
  <si>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</si>
  <si>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</si>
  <si>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</si>
  <si>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</si>
  <si>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</si>
  <si>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</si>
  <si>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</si>
  <si>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</si>
  <si>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</si>
  <si>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</si>
  <si>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</si>
  <si>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</si>
  <si>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</si>
  <si>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</si>
  <si>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</si>
  <si>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</si>
  <si>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</si>
  <si>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</si>
  <si>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</si>
  <si>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</si>
  <si>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</si>
  <si>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</si>
  <si>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</si>
  <si>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</si>
  <si>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</si>
  <si>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</si>
  <si>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</si>
  <si>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</si>
  <si>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</si>
  <si>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</si>
  <si>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</si>
  <si>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</si>
  <si>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</si>
  <si>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</si>
  <si>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</si>
  <si>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</si>
  <si>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</si>
  <si>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</si>
  <si>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</si>
  <si>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</si>
  <si>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</si>
  <si>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</si>
  <si>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</si>
  <si>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</si>
  <si>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</si>
  <si>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</si>
  <si>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</si>
  <si>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</si>
  <si>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</si>
  <si>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</si>
  <si>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</si>
  <si>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</si>
  <si>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</si>
  <si>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</si>
  <si>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</si>
  <si>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</si>
  <si>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</si>
  <si>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</si>
  <si>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</si>
  <si>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</si>
  <si>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</si>
  <si>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</si>
  <si>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</si>
  <si>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</si>
  <si>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</si>
  <si>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</si>
  <si>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</si>
  <si>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</si>
  <si>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</si>
  <si>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</si>
  <si>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</si>
  <si>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</si>
  <si>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</si>
  <si>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</si>
  <si>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</si>
  <si>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</si>
  <si>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</si>
  <si>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</si>
  <si>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</si>
  <si>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</si>
  <si>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</si>
  <si>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</si>
  <si>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</si>
  <si>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</si>
  <si>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</si>
  <si>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</si>
  <si>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</si>
  <si>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</si>
  <si>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</si>
  <si>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</si>
  <si>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</si>
  <si>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</si>
  <si>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</si>
  <si>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</si>
  <si>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</si>
  <si>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</si>
  <si>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</si>
  <si>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</si>
  <si>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</si>
  <si>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</si>
  <si>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</si>
  <si>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</si>
  <si>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</si>
  <si>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</si>
  <si>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</si>
  <si>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</si>
  <si>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</si>
  <si>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</si>
  <si>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</si>
  <si>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</si>
  <si>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</si>
  <si>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</si>
  <si>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</si>
  <si>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</si>
  <si>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</si>
  <si>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</si>
  <si>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</si>
  <si>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</si>
  <si>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</si>
  <si>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</si>
  <si>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</si>
  <si>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</si>
  <si>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</si>
  <si>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</si>
  <si>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</si>
  <si>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</si>
  <si>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</si>
  <si>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</si>
  <si>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</si>
  <si>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</si>
  <si>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</si>
  <si>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</si>
  <si>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</si>
  <si>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</si>
  <si>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</si>
  <si>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</si>
  <si>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</si>
  <si>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</si>
  <si>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</si>
  <si>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</si>
  <si>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</si>
  <si>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</si>
  <si>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</si>
  <si>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</si>
  <si>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</si>
  <si>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</si>
  <si>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</si>
  <si>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</si>
  <si>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</si>
  <si>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</si>
  <si>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</si>
  <si>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</si>
  <si>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</si>
  <si>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</si>
  <si>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</si>
  <si>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</si>
  <si>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</si>
  <si>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</si>
  <si>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</si>
  <si>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</si>
  <si>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</si>
  <si>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</si>
  <si>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</si>
  <si>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</si>
  <si>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</si>
  <si>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</si>
  <si>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</si>
  <si>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</si>
  <si>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</si>
  <si>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</si>
  <si>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</si>
  <si>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</si>
  <si>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</si>
  <si>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</si>
  <si>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</si>
  <si>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</si>
  <si>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</si>
  <si>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</si>
  <si>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</si>
  <si>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</si>
  <si>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</si>
  <si>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</si>
  <si>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</si>
  <si>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</si>
  <si>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</si>
  <si>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</si>
  <si>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</si>
  <si>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</si>
  <si>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</si>
  <si>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</si>
  <si>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</si>
  <si>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</si>
  <si>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</si>
  <si>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</si>
  <si>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</si>
  <si>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</si>
  <si>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</si>
  <si>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</si>
  <si>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</si>
  <si>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</si>
  <si>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</si>
  <si>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</si>
  <si>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</si>
  <si>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</si>
  <si>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</si>
  <si>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</si>
  <si>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</si>
  <si>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</si>
  <si>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</si>
  <si>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</si>
  <si>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</si>
  <si>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</si>
  <si>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</si>
  <si>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</si>
  <si>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</si>
  <si>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</si>
  <si>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</si>
  <si>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</si>
  <si>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</si>
  <si>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</si>
  <si>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</si>
  <si>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</si>
  <si>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</si>
  <si>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</si>
  <si>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</si>
  <si>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</si>
  <si>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</si>
  <si>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</si>
  <si>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</si>
  <si>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</si>
  <si>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</si>
  <si>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</si>
  <si>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</si>
  <si>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</si>
  <si>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</si>
  <si>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</si>
  <si>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</si>
  <si>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</si>
  <si>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</si>
  <si>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</si>
  <si>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</si>
  <si>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</si>
  <si>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</si>
  <si>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</si>
  <si>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</si>
  <si>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</si>
  <si>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</si>
  <si>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</si>
  <si>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</si>
  <si>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</si>
  <si>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</si>
  <si>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</si>
  <si>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</si>
  <si>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</si>
  <si>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</si>
  <si>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</si>
  <si>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</si>
  <si>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</si>
  <si>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</si>
  <si>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</si>
  <si>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</si>
  <si>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</si>
  <si>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</si>
  <si>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</si>
  <si>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</si>
  <si>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</si>
  <si>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</si>
  <si>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</si>
  <si>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</si>
  <si>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</si>
  <si>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</si>
  <si>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</si>
  <si>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</si>
  <si>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</si>
  <si>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</si>
  <si>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</si>
  <si>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</si>
  <si>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</si>
  <si>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</si>
  <si>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</si>
  <si>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</si>
  <si>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</si>
  <si>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</si>
  <si>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</si>
  <si>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</si>
  <si>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</si>
  <si>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</si>
  <si>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</si>
  <si>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</si>
  <si>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</si>
  <si>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</si>
  <si>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</si>
  <si>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</si>
  <si>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</si>
  <si>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</si>
  <si>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</si>
  <si>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</si>
  <si>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</si>
  <si>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</si>
  <si>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</si>
  <si>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</si>
  <si>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</si>
  <si>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</si>
  <si>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</si>
  <si>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</si>
  <si>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</si>
  <si>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</si>
  <si>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</si>
  <si>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</si>
  <si>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</si>
  <si>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</si>
  <si>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</si>
  <si>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</si>
  <si>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</si>
  <si>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</si>
  <si>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</si>
  <si>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</si>
  <si>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</si>
  <si>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</si>
  <si>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</si>
  <si>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</si>
  <si>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</si>
  <si>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</si>
  <si>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</si>
  <si>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</si>
  <si>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</si>
  <si>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</si>
  <si>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</si>
  <si>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</si>
  <si>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</si>
  <si>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</si>
  <si>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</si>
  <si>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</si>
  <si>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</si>
  <si>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</si>
  <si>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</si>
  <si>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</si>
  <si>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</si>
  <si>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</si>
  <si>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</si>
  <si>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</si>
  <si>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</si>
  <si>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</si>
  <si>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</si>
  <si>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</si>
  <si>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</si>
  <si>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</si>
  <si>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</si>
  <si>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</si>
  <si>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</si>
  <si>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</si>
  <si>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</si>
  <si>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</si>
  <si>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</si>
  <si>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</si>
  <si>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</si>
  <si>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</si>
  <si>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</si>
  <si>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</si>
  <si>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</si>
  <si>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</si>
  <si>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</si>
  <si>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</si>
  <si>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</si>
  <si>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</si>
  <si>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</si>
  <si>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</si>
  <si>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</si>
  <si>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</si>
  <si>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</si>
  <si>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</si>
  <si>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</si>
  <si>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</si>
  <si>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</si>
  <si>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</si>
  <si>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</si>
  <si>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</si>
  <si>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</si>
  <si>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</si>
  <si>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</si>
  <si>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</si>
  <si>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</si>
  <si>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</si>
  <si>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</si>
  <si>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</si>
  <si>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</si>
  <si>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</si>
  <si>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</si>
  <si>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</si>
  <si>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</si>
  <si>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</si>
  <si>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</si>
  <si>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</si>
  <si>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</si>
  <si>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</si>
  <si>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</si>
  <si>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</si>
  <si>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</si>
  <si>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</si>
  <si>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</si>
  <si>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</si>
  <si>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</si>
  <si>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</si>
  <si>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</si>
  <si>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</si>
  <si>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</si>
  <si>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</si>
  <si>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</si>
  <si>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</si>
  <si>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</si>
  <si>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</si>
  <si>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</si>
  <si>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</si>
  <si>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</si>
  <si>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</si>
  <si>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</si>
  <si>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</si>
  <si>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</si>
  <si>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</si>
  <si>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</si>
  <si>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</si>
  <si>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</si>
  <si>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</si>
  <si>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</si>
  <si>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</si>
  <si>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</si>
  <si>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</si>
  <si>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</si>
  <si>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</si>
  <si>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</si>
  <si>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</si>
  <si>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</si>
  <si>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</si>
  <si>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</si>
  <si>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</si>
  <si>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</si>
  <si>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</si>
  <si>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</si>
  <si>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</si>
  <si>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</si>
  <si>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</si>
  <si>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</si>
  <si>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</si>
  <si>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</si>
  <si>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</si>
  <si>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</si>
  <si>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</si>
  <si>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</si>
  <si>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</si>
  <si>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</si>
  <si>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</si>
  <si>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</si>
  <si>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</si>
  <si>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</si>
  <si>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</si>
  <si>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</si>
  <si>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</si>
  <si>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</si>
  <si>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</si>
  <si>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</si>
  <si>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</si>
  <si>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</si>
  <si>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</si>
  <si>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</si>
  <si>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</si>
  <si>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</si>
  <si>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</si>
  <si>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</si>
  <si>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</si>
  <si>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</si>
  <si>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</si>
  <si>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</si>
  <si>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</si>
  <si>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</si>
  <si>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</si>
  <si>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</si>
  <si>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</si>
  <si>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</si>
  <si>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</si>
  <si>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</si>
  <si>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</si>
  <si>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</si>
  <si>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</si>
  <si>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</si>
  <si>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</si>
  <si>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</si>
  <si>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</si>
  <si>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</si>
  <si>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</si>
  <si>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</si>
  <si>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</si>
  <si>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</si>
  <si>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</si>
  <si>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</si>
  <si>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</si>
  <si>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</si>
  <si>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</si>
  <si>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</si>
  <si>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</si>
  <si>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</si>
  <si>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</si>
  <si>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</si>
  <si>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</si>
  <si>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</si>
  <si>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</si>
  <si>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</si>
  <si>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</si>
  <si>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</si>
  <si>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</si>
  <si>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</si>
  <si>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</si>
  <si>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</si>
  <si>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</si>
  <si>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</si>
  <si>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</si>
  <si>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</si>
  <si>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</si>
  <si>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</si>
  <si>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</si>
  <si>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</si>
  <si>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</si>
  <si>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</si>
  <si>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</si>
  <si>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</si>
  <si>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</si>
  <si>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</si>
  <si>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</si>
  <si>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</si>
  <si>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</si>
  <si>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</si>
  <si>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</si>
  <si>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</si>
  <si>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</si>
  <si>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</si>
  <si>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</si>
  <si>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</si>
  <si>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</si>
  <si>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</si>
  <si>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</si>
  <si>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</si>
  <si>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</si>
  <si>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</si>
  <si>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</si>
  <si>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</si>
  <si>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</si>
  <si>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</si>
  <si>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</si>
  <si>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</si>
  <si>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</si>
  <si>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</si>
  <si>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</si>
  <si>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</si>
  <si>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</si>
  <si>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</si>
  <si>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</si>
  <si>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</si>
  <si>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</si>
  <si>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</si>
  <si>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</si>
  <si>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</si>
  <si>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</si>
  <si>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</si>
  <si>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</si>
  <si>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</si>
  <si>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</si>
  <si>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</si>
  <si>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</si>
  <si>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</si>
  <si>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</si>
  <si>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</si>
  <si>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</si>
  <si>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</si>
  <si>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</si>
  <si>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</si>
  <si>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</si>
  <si>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</si>
  <si>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</si>
  <si>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</si>
  <si>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</si>
  <si>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</si>
  <si>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</si>
  <si>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</si>
  <si>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</si>
  <si>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</si>
  <si>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</si>
  <si>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</si>
  <si>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</si>
  <si>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</si>
  <si>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</si>
  <si>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</si>
  <si>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</si>
  <si>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</si>
  <si>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</si>
  <si>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</si>
  <si>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</si>
  <si>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</si>
  <si>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</si>
  <si>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</si>
  <si>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</si>
  <si>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</si>
  <si>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</si>
  <si>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</si>
  <si>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</si>
  <si>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</si>
  <si>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</si>
  <si>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</si>
  <si>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</si>
  <si>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</si>
  <si>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</si>
  <si>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</si>
  <si>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</si>
  <si>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</si>
  <si>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</si>
  <si>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</si>
  <si>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</si>
  <si>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</si>
  <si>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</si>
  <si>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</si>
  <si>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</si>
  <si>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</si>
  <si>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</si>
  <si>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</si>
  <si>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</si>
  <si>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</si>
  <si>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</si>
  <si>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</si>
  <si>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</si>
  <si>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</si>
  <si>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</si>
  <si>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</si>
  <si>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</si>
  <si>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</si>
  <si>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</si>
  <si>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</si>
  <si>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</si>
  <si>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</si>
  <si>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</si>
  <si>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</si>
  <si>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</si>
  <si>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</si>
  <si>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</si>
  <si>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</si>
  <si>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</si>
  <si>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</si>
  <si>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</si>
  <si>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</si>
  <si>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</si>
  <si>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</si>
  <si>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</si>
  <si>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</si>
  <si>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</si>
  <si>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</si>
  <si>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</si>
  <si>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</si>
  <si>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</si>
  <si>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</si>
  <si>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</si>
  <si>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</si>
  <si>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</si>
  <si>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</si>
  <si>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</si>
  <si>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</si>
  <si>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</si>
  <si>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</si>
  <si>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</si>
  <si>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</si>
  <si>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</si>
  <si>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</si>
  <si>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</si>
  <si>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</si>
  <si>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</si>
  <si>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</si>
  <si>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</si>
  <si>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</si>
  <si>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</si>
  <si>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</si>
  <si>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</si>
  <si>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</si>
  <si>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</si>
  <si>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</si>
  <si>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</si>
  <si>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</si>
  <si>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</si>
  <si>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</si>
  <si>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</si>
  <si>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</si>
  <si>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</si>
  <si>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</si>
  <si>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</si>
  <si>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</si>
  <si>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</si>
  <si>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</si>
  <si>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</si>
  <si>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</si>
  <si>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</si>
  <si>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</si>
  <si>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</si>
  <si>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</si>
  <si>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</si>
  <si>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</si>
  <si>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</si>
  <si>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</si>
  <si>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</si>
  <si>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</si>
  <si>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</si>
  <si>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</si>
  <si>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</si>
  <si>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</si>
  <si>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</si>
  <si>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</si>
  <si>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</si>
  <si>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</si>
  <si>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</si>
  <si>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</si>
  <si>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</si>
  <si>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</si>
  <si>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</si>
  <si>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</si>
  <si>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</si>
  <si>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</si>
  <si>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</si>
  <si>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</si>
  <si>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</si>
  <si>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</si>
  <si>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</si>
  <si>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</si>
  <si>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</si>
  <si>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</si>
  <si>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</si>
  <si>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</si>
  <si>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</si>
  <si>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</si>
  <si>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</si>
  <si>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</si>
  <si>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</si>
  <si>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</si>
  <si>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</si>
  <si>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</si>
  <si>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</si>
  <si>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</si>
  <si>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</si>
  <si>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</si>
  <si>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</si>
  <si>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</si>
  <si>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</si>
  <si>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</si>
  <si>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</si>
  <si>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</si>
  <si>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</si>
  <si>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</si>
  <si>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</si>
  <si>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</si>
  <si>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</si>
  <si>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</si>
  <si>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</si>
  <si>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</si>
  <si>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</si>
  <si>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</si>
  <si>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</si>
  <si>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</si>
  <si>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</si>
  <si>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</si>
  <si>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</si>
  <si>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</si>
  <si>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</si>
  <si>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</si>
  <si>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</si>
  <si>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</si>
  <si>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</si>
  <si>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</si>
  <si>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</si>
  <si>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</si>
  <si>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</si>
  <si>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</si>
  <si>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</si>
  <si>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</si>
  <si>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</si>
  <si>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</si>
  <si>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</si>
  <si>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</si>
  <si>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</si>
  <si>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</si>
  <si>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</si>
  <si>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</si>
  <si>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</si>
  <si>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</si>
  <si>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</si>
  <si>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</si>
  <si>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</si>
  <si>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</si>
  <si>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</si>
  <si>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</si>
  <si>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</si>
  <si>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</si>
  <si>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</si>
  <si>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</si>
  <si>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</si>
  <si>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</si>
  <si>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</si>
  <si>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</si>
  <si>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</si>
  <si>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</si>
  <si>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</si>
  <si>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</si>
  <si>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</si>
  <si>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</si>
  <si>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</si>
  <si>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</si>
  <si>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</si>
  <si>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</si>
  <si>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</si>
  <si>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</si>
  <si>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</si>
  <si>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</si>
  <si>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</si>
  <si>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</si>
  <si>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</si>
  <si>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</si>
  <si>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</si>
  <si>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</si>
  <si>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</si>
  <si>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</si>
  <si>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</si>
  <si>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</si>
  <si>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</si>
  <si>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</si>
  <si>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</si>
  <si>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</si>
  <si>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</si>
  <si>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</si>
  <si>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</si>
  <si>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</si>
  <si>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</si>
  <si>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</si>
  <si>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</si>
  <si>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</si>
  <si>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</si>
  <si>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</si>
  <si>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</si>
  <si>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</si>
  <si>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</si>
  <si>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</si>
  <si>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</si>
  <si>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</si>
  <si>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</si>
  <si>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</si>
  <si>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</si>
  <si>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</si>
  <si>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</si>
  <si>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</si>
  <si>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</si>
  <si>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</si>
  <si>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</si>
  <si>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</si>
  <si>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</si>
  <si>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</si>
  <si>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</si>
  <si>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</si>
  <si>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</si>
  <si>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</si>
  <si>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</si>
  <si>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</si>
  <si>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</si>
  <si>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</si>
  <si>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</si>
  <si>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</si>
  <si>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</si>
  <si>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</si>
  <si>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</si>
  <si>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</si>
  <si>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</si>
  <si>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</si>
  <si>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</si>
  <si>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</si>
  <si>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</si>
  <si>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</si>
  <si>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</si>
  <si>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</si>
  <si>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</si>
  <si>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</si>
  <si>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</si>
  <si>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</si>
  <si>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</si>
  <si>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</si>
  <si>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</si>
  <si>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</si>
  <si>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</si>
  <si>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</si>
  <si>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</si>
  <si>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</si>
  <si>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</si>
  <si>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</si>
  <si>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</si>
  <si>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</si>
  <si>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</si>
  <si>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</si>
  <si>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</si>
  <si>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</si>
  <si>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</si>
  <si>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</si>
  <si>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</si>
  <si>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</si>
  <si>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</si>
  <si>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</si>
  <si>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</si>
  <si>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</si>
  <si>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</si>
  <si>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</si>
  <si>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</si>
  <si>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</si>
  <si>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</si>
  <si>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</si>
  <si>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</si>
  <si>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</si>
  <si>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</si>
  <si>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</si>
  <si>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</si>
  <si>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</si>
  <si>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</si>
  <si>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</si>
  <si>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</si>
  <si>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</si>
  <si>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</si>
  <si>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</si>
  <si>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</si>
  <si>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</si>
  <si>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</si>
  <si>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</si>
  <si>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</si>
  <si>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</si>
  <si>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</si>
  <si>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</si>
  <si>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</si>
  <si>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</si>
  <si>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</si>
  <si>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</si>
  <si>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</si>
  <si>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</si>
  <si>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</si>
  <si>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</si>
  <si>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</si>
  <si>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</si>
  <si>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</si>
  <si>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</si>
  <si>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</si>
  <si>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</si>
  <si>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</si>
  <si>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</si>
  <si>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</si>
  <si>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</si>
  <si>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</si>
  <si>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</si>
  <si>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</si>
  <si>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</si>
  <si>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</si>
  <si>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</si>
  <si>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</si>
  <si>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</si>
  <si>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</si>
  <si>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</si>
  <si>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</si>
  <si>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</si>
  <si>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</si>
  <si>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</si>
  <si>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</si>
  <si>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</si>
  <si>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</si>
  <si>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</si>
  <si>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</si>
  <si>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</si>
  <si>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</si>
  <si>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</si>
  <si>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</si>
  <si>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</si>
  <si>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</si>
  <si>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</si>
  <si>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</si>
  <si>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</si>
  <si>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</si>
  <si>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</si>
  <si>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</si>
  <si>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</si>
  <si>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</si>
  <si>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</si>
  <si>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</si>
  <si>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</si>
  <si>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</si>
  <si>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</si>
  <si>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</si>
  <si>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</si>
  <si>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</si>
  <si>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</si>
  <si>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</si>
  <si>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</si>
  <si>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</si>
  <si>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</si>
  <si>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</si>
  <si>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</si>
  <si>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</si>
  <si>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</si>
  <si>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</si>
  <si>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</si>
  <si>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</si>
  <si>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</si>
  <si>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</si>
  <si>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</si>
  <si>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</si>
  <si>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</si>
  <si>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</si>
  <si>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</si>
  <si>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</si>
  <si>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</si>
  <si>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</si>
  <si>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</si>
  <si>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</si>
  <si>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</si>
  <si>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</si>
  <si>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</si>
  <si>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</si>
  <si>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</si>
  <si>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</si>
  <si>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</si>
  <si>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</si>
  <si>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</si>
  <si>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</si>
  <si>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</si>
  <si>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</si>
  <si>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</si>
  <si>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</si>
  <si>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</si>
  <si>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</si>
  <si>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</si>
  <si>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</si>
  <si>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</si>
  <si>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</si>
  <si>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</si>
  <si>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</si>
  <si>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</si>
  <si>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</si>
  <si>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</si>
  <si>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</si>
  <si>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</si>
  <si>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</si>
  <si>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</si>
  <si>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</si>
  <si>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</si>
  <si>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</si>
  <si>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</si>
  <si>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</si>
  <si>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</si>
  <si>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</si>
  <si>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</si>
  <si>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</si>
  <si>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</si>
  <si>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</si>
  <si>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</si>
  <si>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</si>
  <si>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</si>
  <si>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</si>
  <si>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</si>
  <si>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</si>
  <si>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</si>
  <si>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</si>
  <si>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</si>
  <si>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</si>
  <si>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</si>
  <si>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</si>
  <si>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</si>
  <si>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</si>
  <si>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</si>
  <si>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</si>
  <si>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</si>
  <si>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</si>
  <si>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</si>
  <si>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</si>
  <si>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</si>
  <si>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</si>
  <si>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</si>
  <si>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</si>
  <si>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</si>
  <si>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</si>
  <si>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</si>
  <si>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</si>
  <si>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</si>
  <si>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</si>
  <si>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</si>
  <si>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</si>
  <si>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</si>
  <si>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</si>
  <si>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</si>
  <si>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</si>
  <si>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</si>
  <si>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</si>
  <si>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</si>
  <si>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</si>
  <si>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</si>
  <si>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</si>
  <si>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</si>
  <si>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</si>
  <si>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</si>
  <si>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</si>
  <si>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</si>
  <si>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</si>
  <si>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</si>
  <si>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</si>
  <si>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</si>
  <si>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</si>
  <si>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</si>
  <si>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</si>
  <si>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</si>
  <si>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</si>
  <si>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</si>
  <si>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</si>
  <si>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</si>
  <si>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</si>
  <si>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</si>
  <si>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</si>
  <si>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</si>
  <si>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</si>
  <si>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</si>
  <si>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</si>
  <si>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</si>
  <si>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</si>
  <si>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</si>
  <si>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</si>
  <si>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</si>
  <si>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</si>
  <si>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</si>
  <si>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</si>
  <si>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</si>
  <si>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</si>
  <si>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</si>
  <si>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</si>
  <si>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</si>
  <si>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</si>
  <si>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</si>
  <si>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</si>
  <si>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</si>
  <si>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</si>
  <si>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</si>
  <si>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</si>
  <si>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</si>
  <si>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</si>
  <si>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</si>
  <si>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</si>
  <si>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</si>
  <si>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</si>
  <si>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</si>
  <si>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</si>
  <si>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</si>
  <si>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</si>
  <si>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</si>
  <si>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</si>
  <si>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</si>
  <si>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</si>
  <si>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</si>
  <si>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</si>
  <si>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</si>
  <si>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</si>
  <si>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</si>
  <si>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</si>
  <si>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</si>
  <si>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</si>
  <si>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</si>
  <si>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</si>
  <si>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</si>
  <si>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</si>
  <si>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</si>
  <si>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</si>
  <si>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</si>
  <si>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</si>
  <si>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</si>
  <si>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</si>
  <si>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</si>
  <si>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</si>
  <si>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</si>
  <si>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</si>
  <si>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</si>
  <si>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</si>
  <si>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</si>
  <si>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</si>
  <si>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</si>
  <si>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</si>
  <si>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</si>
  <si>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</si>
  <si>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</si>
  <si>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</si>
  <si>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</si>
  <si>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</si>
  <si>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</si>
  <si>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</si>
  <si>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</si>
  <si>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</si>
  <si>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</si>
  <si>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</si>
  <si>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</si>
  <si>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</si>
  <si>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</si>
  <si>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</si>
  <si>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</si>
  <si>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</si>
  <si>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</si>
  <si>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</si>
  <si>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</si>
  <si>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</si>
  <si>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</si>
  <si>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</si>
  <si>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</si>
  <si>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</si>
  <si>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</si>
  <si>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</si>
  <si>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</si>
  <si>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</si>
  <si>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</si>
  <si>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</si>
  <si>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</si>
  <si>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</si>
  <si>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</si>
  <si>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</si>
  <si>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</si>
  <si>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</si>
  <si>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</si>
  <si>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</si>
  <si>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</si>
  <si>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</si>
  <si>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</si>
  <si>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</si>
  <si>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</si>
  <si>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</si>
  <si>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</si>
  <si>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</si>
  <si>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</si>
  <si>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</si>
  <si>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</si>
  <si>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</si>
  <si>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</si>
  <si>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</si>
  <si>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</si>
  <si>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</si>
  <si>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</si>
  <si>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</si>
  <si>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</si>
  <si>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</si>
  <si>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</si>
  <si>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</si>
  <si>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</si>
  <si>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</si>
  <si>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</si>
  <si>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</si>
  <si>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</si>
  <si>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</si>
  <si>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</si>
  <si>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</si>
  <si>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</si>
  <si>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</si>
  <si>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</si>
  <si>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</si>
  <si>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</si>
  <si>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</si>
  <si>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</si>
  <si>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</si>
  <si>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</si>
  <si>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</si>
  <si>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</si>
  <si>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</si>
  <si>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</si>
  <si>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</si>
  <si>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</si>
  <si>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</si>
  <si>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</si>
  <si>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</si>
  <si>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</si>
  <si>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</si>
  <si>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</si>
  <si>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</si>
  <si>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</si>
  <si>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</si>
  <si>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</si>
  <si>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</si>
  <si>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</si>
  <si>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</si>
  <si>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</si>
  <si>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</si>
  <si>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</si>
  <si>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</si>
  <si>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</si>
  <si>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</si>
  <si>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</si>
  <si>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</si>
  <si>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</si>
  <si>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</si>
  <si>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</si>
  <si>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</si>
  <si>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</si>
  <si>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</si>
  <si>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</si>
  <si>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</si>
  <si>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</si>
  <si>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</si>
  <si>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</si>
  <si>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</si>
  <si>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</si>
  <si>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</si>
  <si>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</si>
  <si>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</si>
  <si>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</si>
  <si>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</si>
  <si>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</si>
  <si>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</si>
  <si>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</si>
  <si>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</si>
  <si>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</si>
  <si>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</si>
  <si>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</si>
  <si>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</si>
  <si>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</si>
  <si>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</si>
  <si>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</si>
  <si>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</si>
  <si>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</si>
  <si>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</si>
  <si>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</si>
  <si>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</si>
  <si>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</si>
  <si>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</si>
  <si>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</si>
  <si>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</si>
  <si>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</si>
  <si>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</si>
  <si>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</si>
  <si>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</si>
  <si>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</si>
  <si>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</si>
  <si>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</si>
  <si>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</si>
  <si>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</si>
  <si>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</si>
  <si>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</si>
  <si>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</si>
  <si>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</si>
  <si>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</si>
  <si>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</si>
  <si>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</si>
  <si>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</si>
  <si>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</si>
  <si>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</si>
  <si>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</si>
  <si>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</si>
  <si>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</si>
  <si>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</si>
  <si>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</si>
  <si>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</si>
  <si>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</si>
  <si>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</si>
  <si>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</si>
  <si>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</si>
  <si>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</si>
  <si>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</si>
  <si>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</si>
  <si>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</si>
  <si>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</si>
  <si>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</si>
  <si>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</si>
  <si>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</si>
  <si>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</si>
  <si>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</si>
  <si>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</si>
  <si>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</si>
  <si>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</si>
  <si>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</si>
  <si>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</si>
  <si>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</si>
  <si>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</si>
  <si>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</si>
  <si>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</si>
  <si>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</si>
  <si>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</si>
  <si>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</si>
  <si>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</si>
  <si>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</si>
  <si>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</si>
  <si>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</si>
  <si>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</si>
  <si>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</si>
  <si>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</si>
  <si>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</si>
  <si>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</si>
  <si>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</si>
  <si>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</si>
  <si>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</si>
  <si>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</si>
  <si>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</si>
  <si>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</si>
  <si>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</si>
  <si>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</si>
  <si>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</si>
  <si>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</si>
  <si>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</si>
  <si>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</si>
  <si>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</si>
  <si>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</si>
  <si>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</si>
  <si>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</si>
  <si>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</si>
  <si>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</si>
  <si>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</si>
  <si>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</si>
  <si>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</si>
  <si>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</si>
  <si>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</si>
  <si>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</si>
  <si>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</si>
  <si>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</si>
  <si>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</si>
  <si>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</si>
  <si>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</si>
  <si>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</si>
  <si>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</si>
  <si>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</si>
  <si>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</si>
  <si>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</si>
  <si>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</si>
  <si>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</si>
  <si>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</si>
  <si>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</si>
  <si>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</si>
  <si>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</si>
  <si>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</si>
  <si>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</si>
  <si>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</si>
  <si>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</si>
  <si>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</si>
  <si>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</si>
  <si>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</si>
  <si>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</si>
  <si>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</si>
  <si>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</si>
  <si>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</si>
  <si>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</si>
  <si>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</si>
  <si>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</si>
  <si>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</si>
  <si>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</si>
  <si>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</si>
  <si>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</si>
  <si>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</si>
  <si>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</si>
  <si>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</si>
  <si>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</si>
  <si>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</si>
  <si>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</si>
  <si>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</si>
  <si>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</si>
  <si>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</si>
  <si>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</si>
  <si>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</si>
  <si>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</si>
  <si>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</si>
  <si>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</si>
  <si>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</si>
  <si>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</si>
  <si>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</si>
  <si>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</si>
  <si>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</si>
  <si>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</si>
  <si>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</si>
  <si>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</si>
  <si>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</si>
  <si>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</si>
  <si>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</si>
  <si>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</si>
  <si>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</si>
  <si>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</si>
  <si>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</si>
  <si>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</si>
  <si>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</si>
  <si>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</si>
  <si>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</si>
  <si>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</si>
  <si>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</si>
  <si>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</si>
  <si>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</si>
  <si>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</si>
  <si>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</si>
  <si>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</si>
  <si>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</si>
  <si>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</si>
  <si>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</si>
  <si>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</si>
  <si>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</si>
  <si>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</si>
  <si>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</si>
  <si>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</si>
  <si>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</si>
  <si>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</si>
  <si>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</si>
  <si>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</si>
  <si>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</si>
  <si>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</si>
  <si>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</si>
  <si>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</si>
  <si>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</si>
  <si>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</si>
  <si>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</si>
  <si>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</si>
  <si>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</si>
  <si>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</si>
  <si>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</si>
  <si>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</si>
  <si>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</si>
  <si>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</si>
  <si>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</si>
  <si>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</si>
  <si>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</si>
  <si>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</si>
  <si>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</si>
  <si>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</si>
  <si>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</si>
  <si>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</si>
  <si>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</si>
  <si>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</si>
  <si>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</si>
  <si>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</si>
  <si>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</si>
  <si>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</si>
  <si>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</si>
  <si>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</si>
  <si>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</si>
  <si>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</si>
  <si>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</si>
  <si>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</si>
  <si>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</si>
  <si>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</si>
  <si>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</si>
  <si>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</si>
  <si>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</si>
  <si>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</si>
  <si>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</si>
  <si>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</si>
  <si>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</si>
  <si>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</si>
  <si>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</si>
  <si>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</si>
  <si>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</si>
  <si>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</si>
  <si>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</si>
  <si>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</si>
  <si>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</si>
  <si>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</si>
  <si>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</si>
  <si>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</si>
  <si>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</si>
  <si>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</si>
  <si>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</si>
  <si>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</si>
  <si>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</si>
  <si>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</si>
  <si>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</si>
  <si>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</si>
  <si>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</si>
  <si>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</si>
  <si>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</si>
  <si>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</si>
  <si>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</si>
  <si>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</si>
  <si>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</si>
  <si>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</si>
  <si>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</si>
  <si>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</si>
  <si>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</si>
  <si>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</si>
  <si>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</si>
  <si>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</si>
  <si>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</si>
  <si>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</si>
  <si>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</si>
  <si>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</si>
  <si>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</si>
  <si>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</si>
  <si>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</si>
  <si>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</si>
  <si>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</si>
  <si>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</si>
  <si>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</si>
  <si>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</si>
  <si>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</si>
  <si>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</si>
  <si>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</si>
  <si>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</si>
  <si>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</si>
  <si>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</si>
  <si>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</si>
  <si>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</si>
  <si>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</si>
  <si>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</si>
  <si>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</si>
  <si>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</si>
  <si>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</si>
  <si>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</si>
  <si>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</si>
  <si>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</si>
  <si>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</si>
  <si>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</si>
  <si>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</si>
  <si>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</si>
  <si>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</si>
  <si>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</si>
  <si>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</si>
  <si>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</si>
  <si>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</si>
  <si>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</si>
  <si>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</si>
  <si>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</si>
  <si>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</si>
  <si>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</si>
  <si>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</si>
  <si>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</si>
  <si>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</si>
  <si>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</si>
  <si>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</si>
  <si>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</si>
  <si>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</si>
  <si>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</si>
  <si>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</si>
  <si>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</si>
  <si>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</si>
  <si>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</si>
  <si>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</si>
  <si>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</si>
  <si>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</si>
  <si>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</si>
  <si>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</si>
  <si>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</si>
  <si>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</si>
  <si>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</si>
  <si>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</si>
  <si>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</si>
  <si>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</si>
  <si>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</si>
  <si>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</si>
  <si>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</si>
  <si>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</si>
  <si>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</si>
  <si>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</si>
  <si>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</si>
  <si>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</si>
  <si>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</si>
  <si>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</si>
  <si>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</si>
  <si>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</si>
  <si>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</si>
  <si>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</si>
  <si>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</si>
  <si>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</si>
  <si>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</si>
  <si>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</si>
  <si>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</si>
  <si>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</si>
  <si>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</si>
  <si>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</si>
  <si>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</si>
  <si>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</si>
  <si>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</si>
  <si>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</si>
  <si>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</si>
  <si>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</si>
  <si>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</si>
  <si>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</si>
  <si>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</si>
  <si>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</si>
  <si>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</si>
  <si>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</si>
  <si>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</si>
  <si>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</si>
  <si>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</si>
  <si>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</si>
  <si>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</si>
  <si>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</si>
  <si>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</si>
  <si>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</si>
  <si>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</si>
  <si>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</si>
  <si>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</si>
  <si>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</si>
  <si>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</si>
  <si>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</si>
  <si>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</si>
  <si>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</si>
  <si>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</si>
  <si>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</si>
  <si>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</si>
  <si>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</si>
  <si>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</si>
  <si>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</si>
  <si>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</si>
  <si>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</si>
  <si>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</si>
  <si>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</si>
  <si>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</si>
  <si>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</si>
  <si>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</si>
  <si>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</si>
  <si>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</si>
  <si>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</si>
  <si>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</si>
  <si>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</si>
  <si>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</si>
  <si>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</si>
  <si>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</si>
  <si>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</si>
  <si>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</si>
  <si>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</si>
  <si>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</si>
  <si>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</si>
  <si>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</si>
  <si>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</si>
  <si>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</si>
  <si>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</si>
  <si>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</si>
  <si>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</si>
  <si>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</si>
  <si>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</si>
  <si>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</si>
  <si>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</si>
  <si>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</si>
  <si>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</si>
  <si>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</si>
  <si>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</si>
  <si>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</si>
  <si>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</si>
  <si>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</si>
  <si>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</si>
  <si>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</si>
  <si>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</si>
  <si>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</si>
  <si>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</si>
  <si>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</si>
  <si>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</si>
  <si>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</si>
  <si>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</si>
  <si>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</si>
  <si>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</si>
  <si>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</si>
  <si>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</si>
  <si>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</si>
  <si>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</si>
  <si>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</si>
  <si>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</si>
  <si>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</si>
  <si>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</si>
  <si>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</si>
  <si>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</si>
  <si>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</si>
  <si>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</si>
  <si>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</si>
  <si>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</si>
  <si>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</si>
  <si>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</si>
  <si>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</si>
  <si>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</si>
  <si>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</si>
  <si>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</si>
  <si>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</si>
  <si>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</si>
  <si>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</si>
  <si>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</si>
  <si>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</si>
  <si>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</si>
  <si>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</si>
  <si>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</si>
  <si>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</si>
  <si>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</si>
  <si>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</si>
  <si>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</si>
  <si>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</si>
  <si>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</si>
  <si>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</si>
  <si>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</si>
  <si>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</si>
  <si>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</si>
  <si>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</si>
  <si>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</si>
  <si>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</si>
  <si>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</si>
  <si>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</si>
  <si>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</si>
  <si>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</si>
  <si>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</si>
  <si>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</si>
  <si>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</si>
  <si>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</si>
  <si>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</si>
  <si>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</si>
  <si>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</si>
  <si>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</si>
  <si>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</si>
  <si>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</si>
  <si>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</si>
  <si>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</si>
  <si>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</si>
  <si>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</si>
  <si>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</si>
  <si>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</si>
  <si>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</si>
  <si>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</si>
  <si>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</si>
  <si>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</si>
  <si>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</si>
  <si>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</si>
  <si>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</si>
  <si>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</si>
  <si>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</si>
  <si>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</si>
  <si>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</si>
  <si>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</si>
  <si>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</si>
  <si>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</si>
  <si>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</si>
  <si>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</si>
  <si>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</si>
  <si>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</si>
  <si>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</si>
  <si>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</si>
  <si>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</si>
  <si>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</si>
  <si>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</si>
  <si>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</si>
  <si>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</si>
  <si>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</si>
  <si>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</si>
  <si>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</si>
  <si>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</si>
  <si>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</si>
  <si>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</si>
  <si>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</si>
  <si>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</si>
  <si>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</si>
  <si>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</si>
  <si>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</si>
  <si>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</si>
  <si>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</si>
  <si>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</si>
  <si>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</si>
  <si>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</si>
  <si>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</si>
  <si>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</si>
  <si>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</si>
  <si>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</si>
  <si>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</si>
  <si>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</si>
  <si>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</si>
  <si>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</si>
  <si>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</si>
  <si>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</si>
  <si>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</si>
  <si>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</si>
  <si>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</si>
  <si>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</si>
  <si>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</si>
  <si>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</si>
  <si>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</si>
  <si>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</si>
  <si>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</si>
  <si>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</si>
  <si>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</si>
  <si>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</si>
  <si>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</si>
  <si>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</si>
  <si>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</si>
  <si>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</si>
  <si>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</si>
  <si>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</si>
  <si>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</si>
  <si>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</si>
  <si>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</si>
  <si>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</si>
  <si>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</si>
  <si>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</si>
  <si>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</si>
  <si>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</si>
  <si>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</si>
  <si>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</si>
  <si>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</si>
  <si>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</si>
  <si>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</si>
  <si>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</si>
  <si>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</si>
  <si>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</si>
  <si>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</si>
  <si>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</si>
  <si>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</si>
  <si>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</si>
  <si>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</si>
  <si>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</si>
  <si>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</si>
  <si>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</si>
  <si>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</si>
  <si>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</si>
  <si>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</si>
  <si>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</si>
  <si>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</si>
  <si>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</si>
  <si>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</si>
  <si>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</si>
  <si>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</si>
  <si>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</si>
  <si>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</si>
  <si>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</si>
  <si>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</si>
  <si>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</si>
  <si>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</si>
  <si>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</si>
  <si>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</si>
  <si>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</si>
  <si>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</si>
  <si>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</si>
  <si>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</si>
  <si>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</si>
  <si>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</si>
  <si>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</si>
  <si>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</si>
  <si>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</si>
  <si>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</si>
  <si>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</si>
  <si>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</si>
  <si>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</si>
  <si>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</si>
  <si>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</si>
  <si>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</si>
  <si>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</si>
  <si>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</si>
  <si>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</si>
  <si>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</si>
  <si>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</si>
  <si>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</si>
  <si>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</si>
  <si>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</si>
  <si>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</si>
  <si>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</si>
  <si>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</si>
  <si>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</si>
  <si>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</si>
  <si>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</si>
  <si>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</si>
  <si>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</si>
  <si>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</si>
  <si>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</si>
  <si>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</si>
  <si>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</si>
  <si>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</si>
  <si>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</si>
  <si>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</si>
  <si>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</si>
  <si>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</si>
  <si>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</si>
  <si>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</si>
  <si>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</si>
  <si>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</si>
  <si>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</si>
  <si>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</si>
  <si>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</si>
  <si>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</si>
  <si>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</si>
  <si>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</si>
  <si>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</si>
  <si>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</si>
  <si>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</si>
  <si>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</si>
  <si>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</si>
  <si>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</si>
  <si>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</si>
  <si>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</si>
  <si>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</si>
  <si>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</si>
  <si>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</si>
  <si>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</si>
  <si>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</si>
  <si>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</si>
  <si>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</si>
  <si>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</si>
  <si>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</si>
  <si>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</si>
  <si>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</si>
  <si>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</si>
  <si>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</si>
  <si>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</si>
  <si>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</si>
  <si>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</si>
  <si>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</si>
  <si>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</si>
  <si>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</si>
  <si>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</si>
  <si>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</si>
  <si>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</si>
  <si>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</si>
  <si>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</si>
  <si>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</si>
  <si>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</si>
  <si>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</si>
  <si>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</si>
  <si>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</si>
  <si>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</si>
  <si>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</si>
  <si>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</si>
  <si>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</si>
  <si>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</si>
  <si>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</si>
  <si>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</si>
  <si>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</si>
  <si>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</si>
  <si>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</si>
  <si>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</si>
  <si>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</si>
  <si>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</si>
  <si>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</si>
  <si>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</si>
  <si>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</si>
  <si>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</si>
  <si>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</si>
  <si>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</si>
  <si>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</si>
  <si>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</si>
  <si>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</si>
  <si>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</si>
  <si>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</si>
  <si>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</si>
  <si>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</si>
  <si>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</si>
  <si>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</si>
  <si>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</si>
  <si>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</si>
  <si>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</si>
  <si>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</si>
  <si>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</si>
  <si>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</si>
  <si>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</si>
  <si>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</si>
  <si>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</si>
  <si>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</si>
  <si>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</si>
  <si>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</si>
  <si>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</si>
  <si>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</si>
  <si>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</si>
  <si>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</si>
  <si>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</si>
  <si>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</si>
  <si>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</si>
  <si>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</si>
  <si>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</si>
  <si>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</si>
  <si>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</si>
  <si>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</si>
  <si>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</si>
  <si>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</si>
  <si>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</si>
  <si>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</si>
  <si>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</si>
  <si>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</si>
  <si>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</si>
  <si>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</si>
  <si>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</si>
  <si>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</si>
  <si>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</si>
  <si>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</si>
  <si>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</si>
  <si>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</si>
  <si>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</si>
  <si>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</si>
  <si>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</si>
  <si>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</si>
  <si>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</si>
  <si>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</si>
  <si>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</si>
  <si>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</si>
  <si>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</si>
  <si>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</si>
  <si>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</si>
  <si>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</si>
  <si>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</si>
  <si>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</si>
  <si>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</si>
  <si>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</si>
  <si>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</si>
  <si>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</si>
  <si>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</si>
  <si>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</si>
  <si>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</si>
  <si>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</si>
  <si>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</si>
  <si>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</si>
  <si>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</si>
  <si>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</si>
  <si>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</si>
  <si>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</si>
  <si>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</si>
  <si>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</si>
  <si>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</si>
  <si>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</si>
  <si>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</si>
  <si>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</si>
  <si>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</si>
  <si>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</si>
  <si>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</si>
  <si>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</si>
  <si>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</si>
  <si>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</si>
  <si>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</si>
  <si>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</si>
  <si>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</si>
  <si>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</si>
  <si>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</si>
  <si>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</si>
  <si>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</si>
  <si>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</si>
  <si>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</si>
  <si>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</si>
  <si>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</si>
  <si>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</si>
  <si>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</si>
  <si>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</si>
  <si>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</si>
  <si>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</si>
  <si>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</si>
  <si>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</si>
  <si>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</si>
  <si>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</si>
  <si>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</si>
  <si>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</si>
  <si>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</si>
  <si>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</si>
  <si>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</si>
  <si>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</si>
  <si>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</si>
  <si>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</si>
  <si>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</si>
  <si>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</si>
  <si>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</si>
  <si>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</si>
  <si>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</si>
  <si>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</si>
  <si>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</si>
  <si>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</si>
  <si>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</si>
  <si>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</si>
  <si>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</si>
  <si>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</si>
  <si>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</si>
  <si>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</si>
  <si>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</si>
  <si>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</si>
  <si>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</si>
  <si>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</si>
  <si>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</si>
  <si>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</si>
  <si>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</si>
  <si>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</si>
  <si>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</si>
  <si>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</si>
  <si>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</si>
  <si>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</si>
  <si>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</si>
  <si>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</si>
  <si>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</si>
  <si>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</si>
  <si>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</si>
  <si>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</si>
  <si>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</si>
  <si>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</si>
  <si>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</si>
  <si>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</si>
  <si>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</si>
  <si>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</si>
  <si>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</si>
  <si>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</si>
  <si>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</si>
  <si>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</si>
  <si>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</si>
  <si>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</si>
  <si>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</si>
  <si>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</si>
  <si>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</si>
  <si>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</si>
  <si>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</si>
  <si>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</si>
  <si>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</si>
  <si>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</si>
  <si>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</si>
  <si>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</si>
  <si>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</si>
  <si>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</si>
  <si>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</si>
  <si>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</si>
  <si>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</si>
  <si>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</si>
  <si>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</si>
  <si>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</si>
  <si>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</si>
  <si>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</si>
  <si>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</si>
  <si>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</si>
  <si>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</si>
  <si>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</si>
  <si>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</si>
  <si>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</si>
  <si>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</si>
  <si>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</si>
  <si>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</si>
  <si>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</si>
  <si>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</si>
  <si>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</si>
  <si>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</si>
  <si>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</si>
  <si>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</si>
  <si>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</si>
  <si>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</si>
  <si>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</si>
  <si>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</si>
  <si>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</si>
  <si>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</si>
  <si>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</si>
  <si>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</si>
  <si>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</si>
  <si>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</si>
  <si>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</si>
  <si>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</si>
  <si>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</si>
  <si>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</si>
  <si>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</si>
  <si>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</si>
  <si>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</si>
  <si>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</si>
  <si>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</si>
  <si>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</si>
  <si>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</si>
  <si>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</si>
  <si>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</si>
  <si>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</si>
  <si>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</si>
  <si>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</si>
  <si>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</si>
  <si>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</si>
  <si>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</si>
  <si>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</si>
  <si>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</si>
  <si>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</si>
  <si>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</si>
  <si>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</si>
  <si>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</si>
  <si>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</si>
  <si>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</si>
  <si>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</si>
  <si>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</si>
  <si>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</si>
  <si>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</si>
  <si>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</si>
  <si>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</si>
  <si>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</si>
  <si>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</si>
  <si>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</si>
  <si>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</si>
  <si>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</si>
  <si>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</si>
  <si>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</si>
  <si>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</si>
  <si>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</si>
  <si>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</si>
  <si>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</si>
  <si>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</si>
  <si>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</si>
  <si>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</si>
  <si>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</si>
  <si>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</si>
  <si>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</si>
  <si>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</si>
  <si>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</si>
  <si>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</si>
  <si>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</si>
  <si>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</si>
  <si>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</si>
  <si>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</si>
  <si>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</si>
  <si>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</si>
  <si>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</si>
  <si>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</si>
  <si>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</si>
  <si>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</si>
  <si>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</si>
  <si>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</si>
  <si>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</si>
  <si>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</si>
  <si>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</si>
  <si>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</si>
  <si>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</si>
  <si>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</si>
  <si>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</si>
  <si>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</si>
  <si>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</si>
  <si>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</si>
  <si>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</si>
  <si>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</si>
  <si>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</si>
  <si>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</si>
  <si>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</si>
  <si>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</si>
  <si>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</si>
  <si>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</si>
  <si>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</si>
  <si>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</si>
  <si>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</si>
  <si>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</si>
  <si>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</si>
  <si>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</si>
  <si>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</si>
  <si>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</si>
  <si>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</si>
  <si>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</si>
  <si>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</si>
  <si>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</si>
  <si>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</si>
  <si>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</si>
  <si>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</si>
  <si>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</si>
  <si>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</si>
  <si>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</si>
  <si>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</si>
  <si>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</si>
  <si>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</si>
  <si>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</si>
  <si>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</si>
  <si>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</si>
  <si>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</si>
  <si>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</si>
  <si>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</si>
  <si>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</si>
  <si>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</si>
  <si>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</si>
  <si>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</si>
  <si>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</si>
  <si>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</si>
  <si>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</si>
  <si>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</si>
  <si>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</si>
  <si>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</si>
  <si>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</si>
  <si>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</si>
  <si>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</si>
  <si>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</si>
  <si>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</si>
  <si>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</si>
  <si>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</si>
  <si>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</si>
  <si>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</si>
  <si>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</si>
  <si>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</si>
  <si>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</si>
  <si>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</si>
  <si>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</si>
  <si>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</si>
  <si>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</si>
  <si>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</si>
  <si>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</si>
  <si>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</si>
  <si>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</si>
  <si>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</si>
  <si>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</si>
  <si>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</si>
  <si>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</si>
  <si>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</si>
  <si>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</si>
  <si>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</si>
  <si>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</si>
  <si>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</si>
  <si>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</si>
  <si>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</si>
  <si>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</si>
  <si>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</si>
  <si>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</si>
  <si>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</si>
  <si>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</si>
  <si>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</si>
  <si>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</si>
  <si>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</si>
  <si>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</si>
  <si>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</si>
  <si>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</si>
  <si>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</si>
  <si>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</si>
  <si>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</si>
  <si>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</si>
  <si>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</si>
  <si>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</si>
  <si>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</si>
  <si>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</si>
  <si>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</si>
  <si>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</si>
  <si>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</si>
  <si>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</si>
  <si>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</si>
  <si>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</si>
  <si>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</si>
  <si>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</si>
  <si>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</si>
  <si>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</si>
  <si>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</si>
  <si>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</si>
  <si>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</si>
  <si>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</si>
  <si>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</si>
  <si>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</si>
  <si>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</si>
  <si>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</si>
  <si>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</si>
  <si>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</si>
  <si>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</si>
  <si>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</si>
  <si>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</si>
  <si>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</si>
  <si>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</si>
  <si>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</si>
  <si>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</si>
  <si>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</si>
  <si>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</si>
  <si>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</si>
  <si>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</si>
  <si>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</si>
  <si>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</si>
  <si>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</si>
  <si>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</si>
  <si>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</si>
  <si>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</si>
  <si>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</si>
  <si>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</si>
  <si>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</si>
  <si>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</si>
  <si>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</si>
  <si>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</si>
  <si>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</si>
  <si>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</si>
  <si>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</si>
  <si>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</si>
  <si>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</si>
  <si>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</si>
  <si>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</si>
  <si>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</si>
  <si>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</si>
  <si>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</si>
  <si>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</si>
  <si>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</si>
  <si>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</si>
  <si>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</si>
  <si>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</si>
  <si>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</si>
  <si>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</si>
  <si>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</si>
  <si>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</si>
  <si>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</si>
  <si>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</si>
  <si>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</si>
  <si>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</si>
  <si>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</si>
  <si>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</si>
  <si>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</si>
  <si>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</si>
  <si>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</si>
  <si>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</si>
  <si>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</si>
  <si>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</si>
  <si>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</si>
  <si>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</si>
  <si>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</si>
  <si>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</si>
  <si>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</si>
  <si>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</si>
  <si>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</si>
  <si>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</si>
  <si>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</si>
  <si>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</si>
  <si>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</si>
  <si>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</si>
  <si>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</si>
  <si>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</si>
  <si>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</si>
  <si>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</si>
  <si>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</si>
  <si>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</si>
  <si>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</si>
  <si>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</si>
  <si>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</si>
  <si>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</si>
  <si>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</si>
  <si>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</si>
  <si>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</si>
  <si>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</si>
  <si>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</si>
  <si>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</si>
  <si>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</si>
  <si>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</si>
  <si>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</si>
  <si>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</si>
  <si>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</si>
  <si>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</si>
  <si>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</si>
  <si>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</si>
  <si>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</si>
  <si>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</si>
  <si>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</si>
  <si>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</si>
  <si>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</si>
  <si>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</si>
  <si>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</si>
  <si>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</si>
  <si>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</si>
  <si>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</si>
  <si>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</si>
  <si>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</si>
  <si>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</si>
  <si>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</si>
  <si>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</si>
  <si>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</si>
  <si>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</si>
  <si>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</si>
  <si>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</si>
  <si>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</si>
  <si>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</si>
  <si>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</si>
  <si>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</si>
  <si>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</si>
  <si>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</si>
  <si>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</si>
  <si>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</si>
  <si>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</si>
  <si>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</si>
  <si>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</si>
  <si>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</si>
  <si>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</si>
  <si>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</si>
  <si>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</si>
  <si>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</si>
  <si>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</si>
  <si>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</si>
  <si>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</si>
  <si>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</si>
  <si>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</si>
  <si>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</si>
  <si>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</si>
  <si>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</si>
  <si>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</si>
  <si>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</si>
  <si>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</si>
  <si>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</si>
  <si>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</si>
  <si>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</si>
  <si>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</si>
  <si>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</si>
  <si>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</si>
  <si>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</si>
  <si>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</si>
  <si>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</si>
  <si>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</si>
  <si>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</si>
  <si>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</si>
  <si>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</si>
  <si>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</si>
  <si>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</si>
  <si>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</si>
  <si>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</si>
  <si>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</si>
  <si>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</si>
  <si>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</si>
  <si>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</si>
  <si>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</si>
  <si>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</si>
  <si>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</si>
  <si>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</si>
  <si>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</si>
  <si>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</si>
  <si>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</si>
  <si>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</si>
  <si>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</si>
  <si>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</si>
  <si>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</si>
  <si>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</si>
  <si>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</si>
  <si>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</si>
  <si>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</si>
  <si>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</si>
  <si>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</si>
  <si>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</si>
  <si>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</si>
  <si>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</si>
  <si>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</si>
  <si>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</si>
  <si>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</si>
  <si>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</si>
  <si>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</si>
  <si>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</si>
  <si>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</si>
  <si>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</si>
  <si>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</si>
  <si>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</si>
  <si>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</si>
  <si>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</si>
  <si>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</si>
  <si>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</si>
  <si>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</si>
  <si>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</si>
  <si>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</si>
  <si>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</si>
  <si>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</si>
  <si>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</si>
  <si>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</si>
  <si>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</si>
  <si>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</si>
  <si>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</si>
  <si>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</si>
  <si>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</si>
  <si>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</si>
  <si>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</si>
  <si>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</si>
  <si>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</si>
  <si>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</si>
  <si>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</si>
  <si>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</si>
  <si>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</si>
  <si>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</si>
  <si>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</si>
  <si>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</si>
  <si>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</si>
  <si>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</si>
  <si>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</si>
  <si>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</si>
  <si>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</si>
  <si>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</si>
  <si>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</si>
  <si>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</si>
  <si>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</si>
  <si>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</si>
  <si>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</si>
  <si>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</si>
  <si>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</si>
  <si>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</si>
  <si>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</si>
  <si>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</si>
  <si>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</si>
  <si>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</si>
  <si>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</si>
  <si>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</si>
  <si>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</si>
  <si>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</si>
  <si>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</si>
  <si>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</si>
  <si>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</si>
  <si>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</si>
  <si>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</si>
  <si>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</si>
  <si>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</si>
  <si>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</si>
  <si>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</si>
  <si>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</si>
  <si>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</si>
  <si>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</si>
  <si>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</si>
  <si>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</si>
  <si>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</si>
  <si>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</si>
  <si>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</si>
  <si>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</si>
  <si>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</si>
  <si>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</si>
  <si>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</si>
  <si>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</si>
  <si>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</si>
  <si>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</si>
  <si>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</si>
  <si>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</si>
  <si>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</si>
  <si>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</si>
  <si>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</si>
  <si>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</si>
  <si>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</si>
  <si>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</si>
  <si>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</si>
  <si>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</si>
  <si>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</si>
  <si>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</si>
  <si>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</si>
  <si>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</si>
  <si>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</si>
  <si>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</si>
  <si>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</si>
  <si>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</si>
  <si>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</si>
  <si>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</si>
  <si>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</si>
  <si>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</si>
  <si>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</si>
  <si>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</si>
  <si>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</si>
  <si>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</si>
  <si>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</si>
  <si>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</si>
  <si>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</si>
  <si>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</si>
  <si>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</si>
  <si>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</si>
  <si>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</si>
  <si>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</si>
  <si>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</si>
  <si>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</si>
  <si>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</si>
  <si>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</si>
  <si>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</si>
  <si>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</si>
  <si>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</si>
  <si>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</si>
  <si>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</si>
  <si>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</si>
  <si>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</si>
  <si>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</si>
  <si>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</si>
  <si>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</si>
  <si>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</si>
  <si>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</si>
  <si>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</si>
  <si>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</si>
  <si>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</si>
  <si>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</si>
  <si>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</si>
  <si>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</si>
  <si>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</si>
  <si>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</si>
  <si>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</si>
  <si>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</si>
  <si>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</si>
  <si>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</si>
  <si>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</si>
  <si>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</si>
  <si>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</si>
  <si>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</si>
  <si>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</si>
  <si>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</si>
  <si>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</si>
  <si>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</si>
  <si>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</si>
  <si>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</si>
  <si>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</si>
  <si>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</si>
  <si>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</si>
  <si>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</si>
  <si>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</si>
  <si>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</si>
  <si>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</si>
  <si>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</si>
  <si>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</si>
  <si>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</si>
  <si>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</si>
  <si>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</si>
  <si>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</si>
  <si>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</si>
  <si>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</si>
  <si>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</si>
  <si>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</si>
  <si>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</si>
  <si>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</si>
  <si>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</si>
  <si>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</si>
  <si>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</si>
  <si>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</si>
  <si>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</si>
  <si>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</si>
  <si>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</si>
  <si>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</si>
  <si>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</si>
  <si>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</si>
  <si>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</si>
  <si>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</si>
  <si>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</si>
  <si>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</si>
  <si>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</si>
  <si>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</si>
  <si>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</si>
  <si>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</si>
  <si>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</si>
  <si>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</si>
  <si>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</si>
  <si>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</si>
  <si>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</si>
  <si>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</si>
  <si>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</si>
  <si>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</si>
  <si>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</si>
  <si>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</si>
  <si>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</si>
  <si>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</si>
  <si>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</si>
  <si>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</si>
  <si>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</si>
  <si>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</si>
  <si>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</si>
  <si>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</si>
  <si>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</si>
  <si>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</si>
  <si>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</si>
  <si>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</si>
  <si>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</si>
  <si>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</si>
  <si>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</si>
  <si>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</si>
  <si>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</si>
  <si>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</si>
  <si>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</si>
  <si>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</si>
  <si>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</si>
  <si>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</si>
  <si>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</si>
  <si>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</si>
  <si>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</si>
  <si>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</si>
  <si>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</si>
  <si>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</si>
  <si>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</si>
  <si>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</si>
  <si>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</si>
  <si>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</si>
  <si>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</si>
  <si>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</si>
  <si>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</si>
  <si>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</si>
  <si>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</si>
  <si>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</si>
  <si>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</si>
  <si>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</si>
  <si>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</si>
  <si>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</si>
  <si>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</si>
  <si>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</si>
  <si>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</si>
  <si>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</si>
  <si>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</si>
  <si>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</si>
  <si>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</si>
  <si>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</si>
  <si>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</si>
  <si>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</si>
  <si>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</si>
  <si>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</si>
  <si>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</si>
  <si>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</si>
  <si>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</si>
  <si>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</si>
  <si>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</si>
  <si>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</si>
  <si>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</si>
  <si>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</si>
  <si>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</si>
  <si>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</si>
  <si>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</si>
  <si>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</si>
  <si>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</si>
  <si>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</si>
  <si>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</si>
  <si>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</si>
  <si>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</si>
  <si>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</si>
  <si>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</si>
  <si>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</si>
  <si>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</si>
  <si>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</si>
  <si>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</si>
  <si>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</si>
  <si>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</si>
  <si>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</si>
  <si>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</si>
  <si>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</si>
  <si>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</si>
  <si>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</si>
  <si>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</si>
  <si>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</si>
  <si>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</si>
  <si>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</si>
  <si>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</si>
  <si>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</si>
  <si>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</si>
  <si>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</si>
  <si>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</si>
  <si>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</si>
  <si>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</si>
  <si>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</si>
  <si>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</si>
  <si>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</si>
  <si>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</si>
  <si>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</si>
  <si>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</si>
  <si>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</si>
  <si>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</si>
  <si>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</si>
  <si>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</si>
  <si>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</si>
  <si>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</si>
  <si>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</si>
  <si>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</si>
  <si>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</si>
  <si>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</si>
  <si>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</si>
  <si>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</si>
  <si>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</si>
  <si>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</si>
  <si>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</si>
  <si>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</si>
  <si>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</si>
  <si>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</si>
  <si>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</si>
  <si>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</si>
  <si>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</si>
  <si>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</si>
  <si>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</si>
  <si>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</si>
  <si>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</si>
  <si>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</si>
  <si>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</si>
  <si>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</si>
  <si>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</si>
  <si>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</si>
  <si>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</si>
  <si>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</si>
  <si>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</si>
  <si>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</si>
  <si>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</si>
  <si>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</si>
  <si>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</si>
  <si>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</si>
  <si>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</si>
  <si>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</si>
  <si>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</si>
  <si>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</si>
  <si>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</si>
  <si>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</si>
  <si>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</si>
  <si>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</si>
  <si>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</si>
  <si>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</si>
  <si>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</si>
  <si>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</si>
  <si>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</si>
  <si>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</si>
  <si>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</si>
  <si>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</si>
  <si>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</si>
  <si>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</si>
  <si>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</si>
  <si>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</si>
  <si>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</si>
  <si>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</si>
  <si>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</si>
  <si>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</si>
  <si>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</si>
  <si>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</si>
  <si>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</si>
  <si>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</si>
  <si>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</si>
  <si>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</si>
  <si>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</si>
  <si>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</si>
  <si>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</si>
  <si>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</si>
  <si>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</si>
  <si>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</si>
  <si>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</si>
  <si>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</si>
  <si>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</si>
  <si>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</si>
  <si>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</si>
  <si>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</si>
  <si>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</si>
  <si>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</si>
  <si>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</si>
  <si>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</si>
  <si>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</si>
  <si>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</si>
  <si>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</si>
  <si>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</si>
  <si>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</si>
  <si>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</si>
  <si>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</si>
  <si>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</si>
  <si>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</si>
  <si>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</si>
  <si>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</si>
  <si>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</si>
  <si>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</si>
  <si>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</si>
  <si>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</si>
  <si>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</si>
  <si>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</si>
  <si>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</si>
  <si>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</si>
  <si>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</si>
  <si>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</si>
  <si>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</si>
  <si>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</si>
  <si>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</si>
  <si>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</si>
  <si>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</si>
  <si>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</si>
  <si>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</si>
  <si>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</si>
  <si>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</si>
  <si>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</si>
  <si>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</si>
  <si>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</si>
  <si>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</si>
  <si>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</si>
  <si>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</si>
  <si>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</si>
  <si>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</si>
  <si>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</si>
  <si>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</si>
  <si>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</si>
  <si>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</si>
  <si>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</si>
  <si>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</si>
  <si>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</si>
  <si>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</si>
  <si>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</si>
  <si>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</si>
  <si>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</si>
  <si>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</si>
  <si>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</si>
  <si>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</si>
  <si>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</si>
  <si>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</si>
  <si>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</si>
  <si>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</si>
  <si>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</si>
  <si>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</si>
  <si>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</si>
  <si>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</si>
  <si>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</si>
  <si>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</si>
  <si>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</si>
  <si>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</si>
  <si>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</si>
  <si>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</si>
  <si>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</si>
  <si>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</si>
  <si>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</si>
  <si>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</si>
  <si>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</si>
  <si>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</si>
  <si>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</si>
  <si>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</si>
  <si>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</si>
  <si>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</si>
  <si>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</si>
  <si>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</si>
  <si>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</si>
  <si>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</si>
  <si>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</si>
  <si>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</si>
  <si>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</si>
  <si>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</si>
  <si>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</si>
  <si>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</si>
  <si>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</si>
  <si>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</si>
  <si>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</si>
  <si>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</si>
  <si>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</si>
  <si>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</si>
  <si>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</si>
  <si>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</si>
  <si>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</si>
  <si>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</si>
  <si>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</si>
  <si>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</si>
  <si>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</si>
  <si>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</si>
  <si>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</si>
  <si>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</si>
  <si>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</si>
  <si>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</si>
  <si>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</si>
  <si>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</si>
  <si>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</si>
  <si>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</si>
  <si>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</si>
  <si>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</si>
  <si>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</si>
  <si>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</si>
  <si>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</si>
  <si>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</si>
  <si>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</si>
  <si>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</si>
  <si>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</si>
  <si>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</si>
  <si>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</si>
  <si>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</si>
  <si>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</si>
  <si>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</si>
  <si>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</si>
  <si>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</si>
  <si>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</si>
  <si>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</si>
  <si>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</si>
  <si>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</si>
  <si>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</si>
  <si>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</si>
  <si>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</si>
  <si>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</si>
  <si>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</si>
  <si>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</si>
  <si>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</si>
  <si>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</si>
  <si>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</si>
  <si>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</si>
  <si>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</si>
  <si>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</si>
  <si>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</si>
  <si>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</si>
  <si>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</si>
  <si>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</si>
  <si>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</si>
  <si>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</si>
  <si>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</si>
  <si>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</si>
  <si>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</si>
  <si>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</si>
  <si>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</si>
  <si>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</si>
  <si>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</si>
  <si>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</si>
  <si>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</si>
  <si>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</si>
  <si>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</si>
  <si>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</si>
  <si>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</si>
  <si>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</si>
  <si>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</si>
  <si>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</si>
  <si>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</si>
  <si>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</si>
  <si>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</si>
  <si>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</si>
  <si>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</si>
  <si>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</si>
  <si>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</si>
  <si>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</si>
  <si>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</si>
  <si>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</si>
  <si>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</si>
  <si>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</si>
  <si>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</si>
  <si>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</si>
  <si>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</si>
  <si>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</si>
  <si>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</si>
  <si>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</si>
  <si>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</si>
  <si>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</si>
  <si>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</si>
  <si>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</si>
  <si>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</si>
  <si>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</si>
  <si>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</si>
  <si>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</si>
  <si>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</si>
  <si>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</si>
  <si>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</si>
  <si>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</si>
  <si>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</si>
  <si>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</si>
  <si>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</si>
  <si>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</si>
  <si>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</si>
  <si>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</si>
  <si>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</si>
  <si>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</si>
  <si>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</si>
  <si>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</si>
  <si>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</si>
  <si>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</si>
  <si>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</si>
  <si>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</si>
  <si>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</si>
  <si>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</si>
  <si>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</si>
  <si>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</si>
  <si>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</si>
  <si>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</si>
  <si>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</si>
  <si>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</si>
  <si>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</si>
  <si>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</si>
  <si>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</si>
  <si>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</si>
  <si>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</si>
  <si>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</si>
  <si>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</si>
  <si>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</si>
  <si>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</si>
  <si>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</si>
  <si>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</si>
  <si>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</si>
  <si>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</si>
  <si>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</si>
  <si>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</si>
  <si>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</si>
  <si>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</si>
  <si>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</si>
  <si>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</si>
  <si>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</si>
  <si>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</si>
  <si>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</si>
  <si>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</si>
  <si>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</si>
  <si>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</si>
  <si>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</si>
  <si>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</si>
  <si>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</si>
  <si>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</si>
  <si>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</si>
  <si>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</si>
  <si>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</si>
  <si>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</si>
  <si>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</si>
  <si>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</si>
  <si>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</si>
  <si>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</si>
  <si>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</si>
  <si>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</si>
  <si>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</si>
  <si>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</si>
  <si>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</si>
  <si>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</si>
  <si>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</si>
  <si>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</si>
  <si>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</si>
  <si>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</si>
  <si>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</si>
  <si>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</si>
  <si>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</si>
  <si>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</si>
  <si>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</si>
  <si>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</si>
  <si>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</si>
  <si>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</si>
  <si>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</si>
  <si>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</si>
  <si>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</si>
  <si>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</si>
  <si>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</si>
  <si>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</si>
  <si>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</si>
  <si>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</si>
  <si>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</si>
  <si>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</si>
  <si>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</si>
  <si>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</si>
  <si>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</si>
  <si>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</si>
  <si>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</si>
  <si>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</si>
  <si>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</si>
  <si>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</si>
  <si>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</si>
  <si>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</si>
  <si>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</si>
  <si>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</si>
  <si>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</si>
  <si>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</si>
  <si>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</si>
  <si>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</si>
  <si>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</si>
  <si>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</si>
  <si>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</si>
  <si>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</si>
  <si>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</si>
  <si>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</si>
  <si>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</si>
  <si>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</si>
  <si>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</si>
  <si>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</si>
  <si>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</si>
  <si>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</si>
  <si>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</si>
  <si>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</si>
  <si>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</si>
  <si>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</si>
  <si>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</si>
  <si>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</si>
  <si>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</si>
  <si>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</si>
  <si>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</si>
  <si>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</si>
  <si>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</si>
  <si>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</si>
  <si>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</si>
  <si>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</si>
  <si>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</si>
  <si>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</si>
  <si>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</si>
  <si>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</si>
  <si>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</si>
  <si>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</si>
  <si>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</si>
  <si>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</si>
  <si>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</si>
  <si>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</si>
  <si>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</si>
  <si>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</si>
  <si>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</si>
  <si>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</si>
  <si>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</si>
  <si>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</si>
  <si>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</si>
  <si>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</si>
  <si>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</si>
  <si>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</si>
  <si>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</si>
  <si>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</si>
  <si>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</si>
  <si>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</si>
  <si>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</si>
  <si>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</si>
  <si>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</si>
  <si>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</si>
  <si>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</si>
  <si>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</si>
  <si>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</si>
  <si>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</si>
  <si>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</si>
  <si>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</si>
  <si>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</si>
  <si>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</si>
  <si>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</si>
  <si>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</si>
  <si>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</si>
  <si>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</si>
  <si>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</si>
  <si>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</si>
  <si>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</si>
  <si>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</si>
  <si>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</si>
  <si>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</si>
  <si>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</si>
  <si>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</si>
  <si>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</si>
  <si>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</si>
  <si>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</si>
  <si>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</si>
  <si>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</si>
  <si>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</si>
  <si>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</si>
  <si>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</si>
  <si>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</si>
  <si>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</si>
  <si>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</si>
  <si>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</si>
  <si>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</si>
  <si>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</si>
  <si>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</si>
  <si>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</si>
  <si>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</si>
  <si>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</si>
  <si>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</si>
  <si>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</si>
  <si>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</si>
  <si>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</si>
  <si>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</si>
  <si>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</si>
  <si>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</si>
  <si>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</si>
  <si>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</si>
  <si>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</si>
  <si>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</si>
  <si>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</si>
  <si>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</si>
  <si>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</si>
  <si>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</si>
  <si>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</si>
  <si>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</si>
  <si>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</si>
  <si>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</si>
  <si>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</si>
  <si>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</si>
  <si>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</si>
  <si>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</si>
  <si>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</si>
  <si>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</si>
  <si>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</si>
  <si>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</si>
  <si>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</si>
  <si>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</si>
  <si>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</si>
  <si>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</si>
  <si>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</si>
  <si>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</si>
  <si>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</si>
  <si>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</si>
  <si>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</si>
  <si>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</si>
  <si>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</si>
  <si>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</si>
  <si>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</si>
  <si>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</si>
  <si>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</si>
  <si>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</si>
  <si>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</si>
  <si>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</si>
  <si>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</si>
  <si>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</si>
  <si>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</si>
  <si>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</si>
  <si>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</si>
  <si>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</si>
  <si>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</si>
  <si>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</si>
  <si>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</si>
  <si>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</si>
  <si>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</si>
  <si>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</si>
  <si>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</si>
  <si>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</si>
  <si>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</si>
  <si>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</si>
  <si>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</si>
  <si>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</si>
  <si>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</si>
  <si>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</si>
  <si>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</si>
  <si>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</si>
  <si>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</si>
  <si>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</si>
  <si>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</si>
  <si>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</si>
  <si>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</si>
  <si>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</si>
  <si>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</si>
  <si>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</si>
  <si>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</si>
  <si>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</si>
  <si>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</si>
  <si>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</si>
  <si>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</si>
  <si>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</si>
  <si>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</si>
  <si>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</si>
  <si>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</si>
  <si>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</si>
  <si>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</si>
  <si>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</si>
  <si>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</si>
  <si>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</si>
  <si>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</si>
  <si>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</si>
  <si>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</si>
  <si>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</si>
  <si>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</si>
  <si>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</si>
  <si>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</si>
  <si>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</si>
  <si>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</si>
  <si>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</si>
  <si>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</si>
  <si>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</si>
  <si>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</si>
  <si>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</si>
  <si>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</si>
  <si>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</si>
  <si>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</si>
  <si>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</si>
  <si>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</si>
  <si>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</si>
  <si>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</si>
  <si>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</si>
  <si>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</si>
  <si>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</si>
  <si>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</si>
  <si>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</si>
  <si>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</si>
  <si>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</si>
  <si>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</si>
  <si>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</si>
  <si>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</si>
  <si>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</si>
  <si>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</si>
  <si>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</si>
  <si>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</si>
  <si>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</si>
  <si>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</si>
  <si>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</si>
  <si>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</si>
  <si>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</si>
  <si>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</si>
  <si>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</si>
  <si>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</si>
  <si>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</si>
  <si>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</si>
  <si>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</si>
  <si>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</si>
  <si>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</si>
  <si>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</si>
  <si>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</si>
  <si>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</si>
  <si>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</si>
  <si>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</si>
  <si>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</si>
  <si>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</si>
  <si>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</si>
  <si>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</si>
  <si>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</si>
  <si>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</si>
  <si>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</si>
  <si>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</si>
  <si>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</si>
  <si>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</si>
  <si>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</si>
  <si>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</si>
  <si>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</si>
  <si>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</si>
  <si>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</si>
  <si>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</si>
  <si>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</si>
  <si>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</si>
  <si>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</si>
  <si>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</si>
  <si>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</si>
  <si>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</si>
  <si>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</si>
  <si>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</si>
  <si>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</si>
  <si>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</si>
  <si>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</si>
  <si>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</si>
  <si>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</si>
  <si>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</si>
  <si>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</si>
  <si>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</si>
  <si>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</si>
  <si>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</si>
  <si>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</si>
  <si>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</si>
  <si>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</si>
  <si>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</si>
  <si>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</si>
  <si>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</si>
  <si>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</si>
  <si>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</si>
  <si>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</si>
  <si>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</si>
  <si>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</si>
  <si>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</si>
  <si>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</si>
  <si>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</si>
  <si>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</si>
  <si>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</si>
  <si>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</si>
  <si>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</si>
  <si>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</si>
  <si>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</si>
  <si>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</si>
  <si>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</si>
  <si>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</si>
  <si>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</si>
  <si>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</si>
  <si>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</si>
  <si>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</si>
  <si>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</si>
  <si>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</si>
  <si>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</si>
  <si>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</si>
  <si>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</si>
  <si>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</si>
  <si>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</si>
  <si>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</si>
  <si>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</si>
  <si>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</si>
  <si>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</si>
  <si>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</si>
  <si>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</si>
  <si>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</si>
  <si>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</si>
  <si>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</si>
  <si>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</si>
  <si>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</si>
  <si>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</si>
  <si>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</si>
  <si>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</si>
  <si>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</si>
  <si>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</si>
  <si>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</si>
  <si>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</si>
  <si>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</si>
  <si>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</si>
  <si>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</si>
  <si>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</si>
  <si>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</si>
  <si>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</si>
  <si>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</si>
  <si>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</si>
  <si>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</si>
  <si>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</si>
  <si>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</si>
  <si>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</si>
  <si>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</si>
  <si>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</si>
  <si>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</si>
  <si>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</si>
  <si>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</si>
  <si>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</si>
  <si>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</si>
  <si>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</si>
  <si>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</si>
  <si>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</si>
  <si>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</si>
  <si>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</si>
  <si>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</si>
  <si>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</si>
  <si>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</si>
  <si>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</si>
  <si>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</si>
  <si>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</si>
  <si>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</si>
  <si>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</si>
  <si>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</si>
  <si>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</si>
  <si>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</si>
  <si>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</si>
  <si>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</si>
  <si>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</si>
  <si>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</si>
  <si>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</si>
  <si>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</si>
  <si>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</si>
  <si>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</si>
  <si>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</si>
  <si>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</si>
  <si>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</si>
  <si>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</si>
  <si>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</si>
  <si>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</si>
  <si>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</si>
  <si>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</si>
  <si>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</si>
  <si>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</si>
  <si>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</si>
  <si>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</si>
  <si>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</si>
  <si>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</si>
  <si>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</si>
  <si>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</si>
  <si>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</si>
  <si>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</si>
  <si>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</si>
  <si>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</si>
  <si>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</si>
  <si>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</si>
  <si>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</si>
  <si>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</si>
  <si>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</si>
  <si>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</si>
  <si>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</si>
  <si>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</si>
  <si>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</si>
  <si>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</si>
  <si>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</si>
  <si>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</si>
  <si>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</si>
  <si>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</si>
  <si>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</si>
  <si>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</si>
  <si>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</si>
  <si>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</si>
  <si>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</si>
  <si>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</si>
  <si>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</si>
  <si>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</si>
  <si>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</si>
  <si>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</si>
  <si>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</si>
  <si>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</si>
  <si>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</si>
  <si>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</si>
  <si>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</si>
  <si>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</si>
  <si>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</si>
  <si>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</si>
  <si>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</si>
  <si>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</si>
  <si>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</si>
  <si>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</si>
  <si>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</si>
  <si>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</si>
  <si>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</si>
  <si>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</si>
  <si>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</si>
  <si>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</si>
  <si>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</si>
  <si>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</si>
  <si>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</si>
  <si>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</si>
  <si>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</si>
  <si>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</si>
  <si>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</si>
  <si>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</si>
  <si>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</si>
  <si>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</si>
  <si>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</si>
  <si>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</si>
  <si>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</si>
  <si>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</si>
  <si>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</si>
  <si>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</si>
  <si>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</si>
  <si>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</si>
  <si>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</si>
  <si>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</si>
  <si>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</si>
  <si>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</si>
  <si>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</si>
  <si>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</si>
  <si>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</si>
  <si>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</si>
  <si>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</si>
  <si>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</si>
  <si>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</si>
  <si>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</si>
  <si>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</si>
  <si>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</si>
  <si>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</si>
  <si>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</si>
  <si>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</si>
  <si>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</si>
  <si>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</si>
  <si>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</si>
  <si>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</si>
  <si>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</si>
  <si>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</si>
  <si>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</si>
  <si>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</si>
  <si>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</si>
  <si>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</si>
  <si>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</si>
  <si>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</si>
  <si>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</si>
  <si>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</si>
  <si>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</si>
  <si>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</si>
  <si>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</si>
  <si>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</si>
  <si>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</si>
  <si>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</si>
  <si>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</si>
  <si>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</si>
  <si>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</si>
  <si>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</si>
  <si>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</si>
  <si>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</si>
  <si>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</si>
  <si>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</si>
  <si>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</si>
  <si>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</si>
  <si>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</si>
  <si>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</si>
  <si>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</si>
  <si>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</si>
  <si>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</si>
  <si>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</si>
  <si>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</si>
  <si>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</si>
  <si>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</si>
  <si>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</si>
  <si>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</si>
  <si>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</si>
  <si>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</si>
  <si>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</si>
  <si>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</si>
  <si>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</si>
  <si>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</si>
  <si>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</si>
  <si>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</si>
  <si>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</si>
  <si>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</si>
  <si>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</si>
  <si>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</si>
  <si>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</si>
  <si>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</si>
  <si>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</si>
  <si>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</si>
  <si>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</si>
  <si>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</si>
  <si>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</si>
  <si>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</si>
  <si>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</si>
  <si>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</si>
  <si>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</si>
  <si>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</si>
  <si>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</si>
  <si>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</si>
  <si>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</si>
  <si>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</si>
  <si>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</si>
  <si>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</si>
  <si>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</si>
  <si>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</si>
  <si>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</si>
  <si>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</si>
  <si>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</si>
  <si>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</si>
  <si>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</si>
  <si>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</si>
  <si>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</si>
  <si>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</si>
  <si>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</si>
  <si>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</si>
  <si>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</si>
  <si>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</si>
  <si>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</si>
  <si>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</si>
  <si>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</si>
  <si>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</si>
  <si>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</si>
  <si>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</si>
  <si>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</si>
  <si>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</si>
  <si>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</si>
  <si>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</si>
  <si>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</si>
  <si>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</si>
  <si>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</si>
  <si>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</si>
  <si>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</si>
  <si>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</si>
  <si>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</si>
  <si>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</si>
  <si>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</si>
  <si>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</si>
  <si>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</si>
  <si>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</si>
  <si>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</si>
  <si>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</si>
  <si>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</si>
  <si>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</si>
  <si>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</si>
  <si>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</si>
  <si>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</si>
  <si>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</si>
  <si>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</si>
  <si>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</si>
  <si>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</si>
  <si>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</si>
  <si>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</si>
  <si>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</si>
  <si>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</si>
  <si>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</si>
  <si>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</si>
  <si>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</si>
  <si>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</si>
  <si>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</si>
  <si>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</si>
  <si>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</si>
  <si>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</si>
  <si>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</si>
  <si>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</si>
  <si>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</si>
  <si>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</si>
  <si>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</si>
  <si>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</si>
  <si>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</si>
  <si>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</si>
  <si>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</si>
  <si>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</si>
  <si>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</si>
  <si>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</si>
  <si>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</si>
  <si>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</si>
  <si>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</si>
  <si>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</si>
  <si>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</si>
  <si>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</si>
  <si>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</si>
  <si>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</si>
  <si>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</si>
  <si>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</si>
  <si>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</si>
  <si>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</si>
  <si>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</si>
  <si>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</si>
  <si>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</si>
  <si>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</si>
  <si>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</si>
  <si>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</si>
  <si>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</si>
  <si>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</si>
  <si>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</si>
  <si>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</si>
  <si>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</si>
  <si>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</si>
  <si>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</si>
  <si>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</si>
  <si>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</si>
  <si>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</si>
  <si>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</si>
  <si>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</si>
  <si>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</si>
  <si>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</si>
  <si>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</si>
  <si>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</si>
  <si>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</si>
  <si>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</si>
  <si>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</si>
  <si>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</si>
  <si>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</si>
  <si>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</si>
  <si>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</si>
  <si>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</si>
  <si>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</si>
  <si>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</si>
  <si>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</si>
  <si>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</si>
  <si>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</si>
  <si>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</si>
  <si>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</si>
  <si>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</si>
  <si>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</si>
  <si>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</si>
  <si>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</si>
  <si>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</si>
  <si>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</si>
  <si>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</si>
  <si>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</si>
  <si>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</si>
  <si>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</si>
  <si>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</si>
  <si>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</si>
  <si>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</si>
  <si>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</si>
  <si>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</si>
  <si>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</si>
  <si>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</si>
  <si>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</si>
  <si>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</si>
  <si>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</si>
  <si>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</si>
  <si>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</si>
  <si>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</si>
  <si>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</si>
  <si>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</si>
  <si>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</si>
  <si>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</si>
  <si>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</si>
  <si>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</si>
  <si>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</si>
  <si>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</si>
  <si>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</si>
  <si>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</si>
  <si>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</si>
  <si>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</si>
  <si>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</si>
  <si>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</si>
  <si>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</si>
  <si>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</si>
  <si>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</si>
  <si>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</si>
  <si>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</si>
  <si>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</si>
  <si>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</si>
  <si>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</si>
  <si>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</si>
  <si>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</si>
  <si>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</si>
  <si>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</si>
  <si>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</si>
  <si>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</si>
  <si>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</si>
  <si>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</si>
  <si>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</si>
  <si>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</si>
  <si>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</si>
  <si>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</si>
  <si>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</si>
  <si>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</si>
  <si>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</si>
  <si>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</si>
  <si>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</si>
  <si>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</si>
  <si>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</si>
  <si>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</si>
  <si>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</si>
  <si>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</si>
  <si>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</si>
  <si>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</si>
  <si>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</si>
  <si>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</si>
  <si>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</si>
  <si>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</si>
  <si>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</si>
  <si>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</si>
  <si>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</si>
  <si>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</si>
  <si>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</si>
  <si>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</si>
  <si>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</si>
  <si>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</si>
  <si>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</si>
  <si>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</si>
  <si>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</si>
  <si>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</si>
  <si>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</si>
  <si>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</si>
  <si>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</si>
  <si>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</si>
  <si>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</si>
  <si>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</si>
  <si>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</si>
  <si>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</si>
  <si>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</si>
  <si>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</si>
  <si>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</si>
  <si>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</si>
  <si>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</si>
  <si>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</si>
  <si>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</si>
  <si>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</si>
  <si>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</si>
  <si>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</si>
  <si>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</si>
  <si>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</si>
  <si>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</si>
  <si>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</si>
  <si>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</si>
  <si>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</si>
  <si>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</si>
  <si>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</si>
  <si>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</si>
  <si>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</si>
  <si>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</si>
  <si>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</si>
  <si>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</si>
  <si>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</si>
  <si>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</si>
  <si>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</si>
  <si>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</si>
  <si>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</si>
  <si>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</si>
  <si>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</si>
  <si>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</si>
  <si>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</si>
  <si>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</si>
  <si>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</si>
  <si>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</si>
  <si>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</si>
  <si>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</si>
  <si>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</si>
  <si>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</si>
  <si>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</si>
  <si>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</si>
  <si>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</si>
  <si>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</si>
  <si>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</si>
  <si>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</si>
  <si>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</si>
  <si>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</si>
  <si>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</si>
  <si>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</si>
  <si>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</si>
  <si>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</si>
  <si>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</si>
  <si>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</si>
  <si>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</si>
  <si>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</si>
  <si>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</si>
  <si>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</si>
  <si>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</si>
  <si>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</si>
  <si>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</si>
  <si>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</si>
  <si>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</si>
  <si>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</si>
  <si>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</si>
  <si>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</si>
  <si>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</si>
  <si>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</si>
  <si>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</si>
  <si>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</si>
  <si>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</si>
  <si>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</si>
  <si>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</si>
  <si>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</si>
  <si>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</si>
  <si>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</si>
  <si>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</si>
  <si>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</si>
  <si>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</si>
  <si>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</si>
  <si>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</si>
  <si>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</si>
  <si>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</si>
  <si>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</si>
  <si>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</si>
  <si>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</si>
  <si>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</si>
  <si>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</si>
  <si>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</si>
  <si>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</si>
  <si>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</si>
  <si>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</si>
  <si>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</si>
  <si>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</si>
  <si>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</si>
  <si>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</si>
  <si>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</si>
  <si>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</si>
  <si>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</si>
  <si>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</si>
  <si>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</si>
  <si>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</si>
  <si>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</si>
  <si>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</si>
  <si>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</si>
  <si>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</si>
  <si>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</si>
  <si>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</si>
  <si>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</si>
  <si>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</si>
  <si>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</si>
  <si>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</si>
  <si>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</si>
  <si>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</si>
  <si>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</si>
  <si>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</si>
  <si>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</si>
  <si>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</si>
  <si>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</si>
  <si>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</si>
  <si>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</si>
  <si>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</si>
  <si>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</si>
  <si>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</si>
  <si>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</si>
  <si>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</si>
  <si>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</si>
  <si>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</si>
  <si>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</si>
  <si>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</si>
  <si>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</si>
  <si>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</si>
  <si>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</si>
  <si>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</si>
  <si>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</si>
  <si>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</si>
  <si>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</si>
  <si>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</si>
  <si>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</si>
  <si>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</si>
  <si>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</si>
  <si>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</si>
  <si>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</si>
  <si>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</si>
  <si>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</si>
  <si>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</si>
  <si>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</si>
  <si>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</si>
  <si>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</si>
  <si>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</si>
  <si>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</si>
  <si>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</si>
  <si>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</si>
  <si>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</si>
  <si>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</si>
  <si>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</si>
  <si>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</si>
  <si>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</si>
  <si>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</si>
  <si>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</si>
  <si>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</si>
  <si>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</si>
  <si>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</si>
  <si>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</si>
  <si>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</si>
  <si>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</si>
  <si>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</si>
  <si>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</si>
  <si>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</si>
  <si>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</si>
  <si>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</si>
  <si>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</si>
  <si>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</si>
  <si>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</si>
  <si>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</si>
  <si>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</si>
  <si>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</si>
  <si>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</si>
  <si>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</si>
  <si>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</si>
  <si>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</si>
  <si>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</si>
  <si>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</si>
  <si>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</si>
  <si>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</si>
  <si>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</si>
  <si>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</si>
  <si>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</si>
  <si>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</si>
  <si>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</si>
  <si>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</si>
  <si>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</si>
  <si>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</si>
  <si>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</si>
  <si>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</si>
  <si>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</si>
  <si>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</si>
  <si>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</si>
  <si>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</si>
  <si>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</si>
  <si>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</si>
  <si>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</si>
  <si>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</si>
  <si>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</si>
  <si>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</si>
  <si>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</si>
  <si>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</si>
  <si>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</si>
  <si>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</si>
  <si>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</si>
  <si>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</si>
  <si>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</si>
  <si>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</si>
  <si>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</si>
  <si>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</si>
  <si>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</si>
  <si>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</si>
  <si>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</si>
  <si>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</si>
  <si>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</si>
  <si>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</si>
  <si>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</si>
  <si>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</si>
  <si>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</si>
  <si>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</si>
  <si>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</si>
  <si>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</si>
  <si>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</si>
  <si>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</si>
  <si>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</si>
  <si>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</si>
  <si>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</si>
  <si>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</si>
  <si>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</si>
  <si>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</si>
  <si>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</si>
  <si>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</si>
  <si>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</si>
  <si>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</si>
  <si>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</si>
  <si>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</si>
  <si>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</si>
  <si>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</si>
  <si>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</si>
  <si>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</si>
  <si>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</si>
  <si>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</si>
  <si>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</si>
  <si>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</si>
  <si>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</si>
  <si>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</si>
  <si>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</si>
  <si>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</si>
  <si>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</si>
  <si>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</si>
  <si>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</si>
  <si>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</si>
  <si>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</si>
  <si>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</si>
  <si>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</si>
  <si>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</si>
  <si>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</si>
  <si>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</si>
  <si>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</si>
  <si>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</si>
  <si>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</si>
  <si>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</si>
  <si>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</si>
  <si>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</si>
  <si>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</si>
  <si>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</si>
  <si>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</si>
  <si>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</si>
  <si>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</si>
  <si>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</si>
  <si>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</si>
  <si>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</si>
  <si>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</si>
  <si>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</si>
  <si>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</si>
  <si>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</si>
  <si>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</si>
  <si>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</si>
  <si>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</si>
  <si>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</si>
  <si>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</si>
  <si>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</si>
  <si>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</si>
  <si>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</si>
  <si>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</si>
  <si>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</si>
  <si>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</si>
  <si>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</si>
  <si>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</si>
  <si>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</si>
  <si>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</si>
  <si>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</si>
  <si>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</si>
  <si>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</si>
  <si>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</si>
  <si>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</si>
  <si>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</si>
  <si>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</si>
  <si>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</si>
  <si>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</si>
  <si>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</si>
  <si>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</si>
  <si>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</si>
  <si>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</si>
  <si>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</si>
  <si>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</si>
  <si>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</si>
  <si>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</si>
  <si>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</si>
  <si>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</si>
  <si>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</si>
  <si>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</si>
  <si>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</si>
  <si>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</si>
  <si>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</si>
  <si>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</si>
  <si>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</si>
  <si>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</si>
  <si>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</si>
  <si>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</si>
  <si>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</si>
  <si>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</si>
  <si>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</si>
  <si>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</si>
  <si>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</si>
  <si>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</si>
  <si>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</si>
  <si>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</si>
  <si>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</si>
  <si>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</si>
  <si>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</si>
  <si>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</si>
  <si>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</si>
  <si>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</si>
  <si>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</si>
  <si>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</si>
  <si>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</si>
  <si>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</si>
  <si>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</si>
  <si>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</si>
  <si>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</si>
  <si>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</si>
  <si>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</si>
  <si>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</si>
  <si>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</si>
  <si>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</si>
  <si>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</si>
  <si>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</si>
  <si>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</si>
  <si>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</si>
  <si>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</si>
  <si>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</si>
  <si>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</si>
  <si>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</si>
  <si>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</si>
  <si>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</si>
  <si>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</si>
  <si>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</si>
  <si>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</si>
  <si>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</si>
  <si>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</si>
  <si>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</si>
  <si>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</si>
  <si>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</si>
  <si>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</si>
  <si>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</si>
  <si>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</si>
  <si>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</si>
  <si>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</si>
  <si>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</si>
  <si>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</si>
  <si>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</si>
  <si>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</si>
  <si>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</si>
  <si>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</si>
  <si>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</si>
  <si>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</si>
  <si>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</si>
  <si>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</si>
  <si>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</si>
  <si>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</si>
  <si>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</si>
  <si>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</si>
  <si>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</si>
  <si>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</si>
  <si>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</si>
  <si>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</si>
  <si>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</si>
  <si>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</si>
  <si>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</si>
  <si>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</si>
  <si>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</si>
  <si>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</si>
  <si>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</si>
  <si>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</si>
  <si>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</si>
  <si>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</si>
  <si>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</si>
  <si>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</si>
  <si>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</si>
  <si>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</si>
  <si>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</si>
  <si>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</si>
  <si>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</si>
  <si>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</si>
  <si>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</si>
  <si>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</si>
  <si>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</si>
  <si>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</si>
  <si>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</si>
  <si>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</si>
  <si>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</si>
  <si>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</si>
  <si>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</si>
  <si>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</si>
  <si>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</si>
  <si>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</si>
  <si>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</si>
  <si>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</si>
  <si>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</si>
  <si>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</si>
  <si>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</si>
  <si>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</si>
  <si>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</si>
  <si>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</si>
  <si>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</si>
  <si>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</si>
  <si>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</si>
  <si>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</si>
  <si>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</si>
  <si>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</si>
  <si>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</si>
  <si>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</si>
  <si>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</si>
  <si>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</si>
  <si>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</si>
  <si>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</si>
  <si>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</si>
  <si>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</si>
  <si>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</si>
  <si>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</si>
  <si>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</si>
  <si>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</si>
  <si>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</si>
  <si>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</si>
  <si>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</si>
  <si>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</si>
  <si>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</si>
  <si>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</si>
  <si>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</si>
  <si>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</si>
  <si>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</si>
  <si>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</si>
  <si>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</si>
  <si>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</si>
  <si>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</si>
  <si>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</si>
  <si>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</si>
  <si>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</si>
  <si>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</si>
  <si>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</si>
  <si>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</si>
  <si>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</si>
  <si>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</si>
  <si>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</si>
  <si>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</si>
  <si>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</si>
  <si>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</si>
  <si>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</si>
  <si>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</si>
  <si>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</si>
  <si>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</si>
  <si>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</si>
  <si>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</si>
  <si>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</si>
  <si>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</si>
  <si>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</si>
  <si>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</si>
  <si>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</si>
  <si>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</si>
  <si>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</si>
  <si>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</si>
  <si>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</si>
  <si>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</si>
  <si>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</si>
  <si>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</si>
  <si>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</si>
  <si>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</si>
  <si>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</si>
  <si>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</si>
  <si>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</si>
  <si>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</si>
  <si>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</si>
  <si>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</si>
  <si>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</si>
  <si>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</si>
  <si>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</si>
  <si>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</si>
  <si>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</si>
  <si>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</si>
  <si>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</si>
  <si>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</si>
  <si>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</si>
  <si>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</si>
  <si>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</si>
  <si>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</si>
  <si>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</si>
  <si>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</si>
  <si>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</si>
  <si>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</si>
  <si>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</si>
  <si>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</si>
  <si>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</si>
  <si>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</si>
  <si>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</si>
  <si>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</si>
  <si>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</si>
  <si>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</si>
  <si>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</si>
  <si>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</si>
  <si>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</si>
  <si>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</si>
  <si>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</si>
  <si>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</si>
  <si>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</si>
  <si>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</si>
  <si>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</si>
  <si>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</si>
  <si>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</si>
  <si>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</si>
  <si>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</si>
  <si>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</si>
  <si>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</si>
  <si>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</si>
  <si>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</si>
  <si>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</si>
  <si>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</si>
  <si>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</si>
  <si>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</si>
  <si>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</si>
  <si>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</si>
  <si>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</si>
  <si>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</si>
  <si>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</si>
  <si>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</si>
  <si>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</si>
  <si>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</si>
  <si>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</si>
  <si>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</si>
  <si>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</si>
  <si>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</si>
  <si>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</si>
  <si>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</si>
  <si>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</si>
  <si>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</si>
  <si>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</si>
  <si>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</si>
  <si>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</si>
  <si>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</si>
  <si>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</si>
  <si>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</si>
  <si>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</si>
  <si>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</si>
  <si>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</si>
  <si>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</si>
  <si>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</si>
  <si>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</si>
  <si>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</si>
  <si>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</si>
  <si>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</si>
  <si>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</si>
  <si>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</si>
  <si>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</si>
  <si>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</si>
  <si>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</si>
  <si>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</si>
  <si>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</si>
  <si>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</si>
  <si>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</si>
  <si>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</si>
  <si>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</si>
  <si>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</si>
  <si>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</si>
  <si>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</si>
  <si>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</si>
  <si>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</si>
  <si>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</si>
  <si>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</si>
  <si>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</si>
  <si>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</si>
  <si>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</si>
  <si>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</si>
  <si>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</si>
  <si>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</si>
  <si>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</si>
  <si>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</si>
  <si>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</si>
  <si>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</si>
  <si>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</si>
  <si>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</si>
  <si>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</si>
  <si>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</si>
  <si>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</si>
  <si>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</si>
  <si>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</si>
  <si>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</si>
  <si>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</si>
  <si>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</si>
  <si>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</si>
  <si>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</si>
  <si>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</si>
  <si>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</si>
  <si>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</si>
  <si>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</si>
  <si>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</si>
  <si>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</si>
  <si>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</si>
  <si>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</si>
  <si>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</si>
  <si>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</si>
  <si>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</si>
  <si>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</si>
  <si>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</si>
  <si>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</si>
  <si>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</si>
  <si>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</si>
  <si>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</si>
  <si>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</si>
  <si>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</si>
  <si>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</si>
  <si>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</si>
  <si>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</si>
  <si>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</si>
  <si>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</si>
  <si>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</si>
  <si>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</si>
  <si>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</si>
  <si>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</si>
  <si>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</si>
  <si>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</si>
  <si>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</si>
  <si>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</si>
  <si>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</si>
  <si>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</si>
  <si>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</si>
  <si>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</si>
  <si>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</si>
  <si>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</si>
  <si>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</si>
  <si>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</si>
  <si>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</si>
  <si>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</si>
  <si>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</si>
  <si>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</si>
  <si>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</si>
  <si>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</si>
  <si>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</si>
  <si>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</si>
  <si>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</si>
  <si>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</si>
  <si>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</si>
  <si>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</si>
  <si>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</si>
  <si>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</si>
  <si>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</si>
  <si>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</si>
  <si>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</si>
  <si>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</si>
  <si>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</si>
  <si>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</si>
  <si>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</si>
  <si>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</si>
  <si>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</si>
  <si>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</si>
  <si>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</si>
  <si>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</si>
  <si>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</si>
  <si>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</si>
  <si>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</si>
  <si>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</si>
  <si>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</si>
  <si>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</si>
  <si>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</si>
  <si>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</si>
  <si>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</si>
  <si>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</si>
  <si>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</si>
  <si>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</si>
  <si>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</si>
  <si>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</si>
  <si>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</si>
  <si>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</si>
  <si>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</si>
  <si>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</si>
  <si>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</si>
  <si>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</si>
  <si>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</si>
  <si>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</si>
  <si>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</si>
  <si>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</si>
  <si>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</si>
  <si>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</si>
  <si>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</si>
  <si>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</si>
  <si>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</si>
  <si>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</si>
  <si>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</si>
  <si>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</si>
  <si>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</si>
  <si>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</si>
  <si>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</si>
  <si>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</si>
  <si>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</si>
  <si>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</si>
  <si>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</si>
  <si>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</si>
  <si>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</si>
  <si>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</si>
  <si>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</si>
  <si>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</si>
  <si>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</si>
  <si>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</si>
  <si>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</si>
  <si>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</si>
  <si>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</si>
  <si>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</si>
  <si>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</si>
  <si>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</si>
  <si>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</si>
  <si>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</si>
  <si>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</si>
  <si>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</si>
  <si>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</si>
  <si>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</si>
  <si>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</si>
  <si>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</si>
  <si>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</si>
  <si>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</si>
  <si>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</si>
  <si>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</si>
  <si>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</si>
  <si>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</si>
  <si>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</si>
  <si>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</si>
  <si>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</si>
  <si>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</si>
  <si>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</si>
  <si>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</si>
  <si>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</si>
  <si>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</si>
  <si>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</si>
  <si>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</si>
  <si>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</si>
  <si>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</si>
  <si>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</si>
  <si>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</si>
  <si>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</si>
  <si>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</si>
  <si>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</si>
  <si>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</si>
  <si>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</si>
  <si>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</si>
  <si>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</si>
  <si>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</si>
  <si>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</si>
  <si>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</si>
  <si>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</si>
  <si>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</si>
  <si>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</si>
  <si>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</si>
  <si>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</si>
  <si>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</si>
  <si>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</si>
  <si>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</si>
  <si>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</si>
  <si>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</si>
  <si>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</si>
  <si>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</si>
  <si>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</si>
  <si>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</si>
  <si>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</si>
  <si>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</si>
  <si>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</si>
  <si>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</si>
  <si>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</si>
  <si>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</si>
  <si>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</si>
  <si>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</si>
  <si>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</si>
  <si>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</si>
  <si>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</si>
  <si>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</si>
  <si>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</si>
  <si>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</si>
  <si>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</si>
  <si>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</si>
  <si>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</si>
  <si>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</si>
  <si>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</si>
  <si>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</si>
  <si>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</si>
  <si>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</si>
  <si>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</si>
  <si>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</si>
  <si>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</si>
  <si>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</si>
  <si>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</si>
  <si>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</si>
  <si>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</si>
  <si>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</si>
  <si>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</si>
  <si>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</si>
  <si>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</si>
  <si>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</si>
  <si>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</si>
  <si>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</si>
  <si>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</si>
  <si>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</si>
  <si>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</si>
  <si>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</si>
  <si>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</si>
  <si>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</si>
  <si>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</si>
  <si>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</si>
  <si>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</si>
  <si>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</si>
  <si>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</si>
  <si>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</si>
  <si>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</si>
  <si>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</si>
  <si>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</si>
  <si>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</si>
  <si>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</si>
  <si>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</si>
  <si>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</si>
  <si>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</si>
  <si>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</si>
  <si>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</si>
  <si>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</si>
  <si>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</si>
  <si>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</si>
  <si>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</si>
  <si>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</si>
  <si>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</si>
  <si>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</si>
  <si>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</si>
  <si>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</si>
  <si>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</si>
  <si>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</si>
  <si>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</si>
  <si>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</si>
  <si>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</si>
  <si>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</si>
  <si>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</si>
  <si>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</si>
  <si>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</si>
  <si>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</si>
  <si>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</si>
  <si>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</si>
  <si>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</si>
  <si>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</si>
  <si>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</si>
  <si>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</si>
  <si>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</si>
  <si>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</si>
  <si>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</si>
  <si>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</si>
  <si>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</si>
  <si>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</si>
  <si>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</si>
  <si>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</si>
  <si>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</si>
  <si>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</si>
  <si>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</si>
  <si>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</si>
  <si>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</si>
  <si>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</si>
  <si>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</si>
  <si>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</si>
  <si>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</si>
  <si>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</si>
  <si>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</si>
  <si>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</si>
  <si>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</si>
  <si>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</si>
  <si>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</si>
  <si>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</si>
  <si>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</si>
  <si>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</si>
  <si>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</si>
  <si>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</si>
  <si>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</si>
  <si>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</si>
  <si>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</si>
  <si>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</si>
  <si>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</si>
  <si>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</si>
  <si>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</si>
  <si>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</si>
  <si>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</si>
  <si>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</si>
  <si>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</si>
  <si>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</si>
  <si>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</si>
  <si>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</si>
  <si>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</si>
  <si>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</si>
  <si>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</si>
  <si>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</si>
  <si>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</si>
  <si>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</si>
  <si>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</si>
  <si>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</si>
  <si>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</si>
  <si>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</si>
  <si>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</si>
  <si>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</si>
  <si>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</si>
  <si>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</si>
  <si>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</si>
  <si>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</si>
  <si>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</si>
  <si>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</si>
  <si>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</si>
  <si>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</si>
  <si>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</si>
  <si>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</si>
  <si>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</si>
  <si>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</si>
  <si>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</si>
  <si>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</si>
  <si>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</si>
  <si>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</si>
  <si>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</si>
  <si>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</si>
  <si>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</si>
  <si>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</si>
  <si>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</si>
  <si>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</si>
  <si>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</si>
  <si>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</si>
  <si>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</si>
  <si>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</si>
  <si>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</si>
  <si>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</si>
  <si>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</si>
  <si>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</si>
  <si>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</si>
  <si>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</si>
  <si>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</si>
  <si>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</si>
  <si>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</si>
  <si>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</si>
  <si>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</si>
  <si>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</si>
  <si>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</si>
  <si>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</si>
  <si>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</si>
  <si>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</si>
  <si>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</si>
  <si>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</si>
  <si>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</si>
  <si>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</si>
  <si>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</si>
  <si>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</si>
  <si>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</si>
  <si>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</si>
  <si>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</si>
  <si>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</si>
  <si>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</si>
  <si>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</si>
  <si>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</si>
  <si>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</si>
  <si>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</si>
  <si>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</si>
  <si>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</si>
  <si>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</si>
  <si>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</si>
  <si>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</si>
  <si>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</si>
  <si>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</si>
  <si>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</si>
  <si>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</si>
  <si>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</si>
  <si>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</si>
  <si>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</si>
  <si>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</si>
  <si>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</si>
  <si>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</si>
  <si>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</si>
  <si>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</si>
  <si>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</si>
  <si>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</si>
  <si>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</si>
  <si>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</si>
  <si>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</si>
  <si>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</si>
  <si>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</si>
  <si>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</si>
  <si>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</si>
  <si>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</si>
  <si>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</si>
  <si>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</si>
  <si>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</si>
  <si>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</si>
  <si>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</si>
  <si>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</si>
  <si>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</si>
  <si>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</si>
  <si>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</si>
  <si>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</si>
  <si>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</si>
  <si>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</si>
  <si>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</si>
  <si>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</si>
  <si>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</si>
  <si>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</si>
  <si>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</si>
  <si>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</si>
  <si>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</si>
  <si>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</si>
  <si>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</si>
  <si>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</si>
  <si>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</si>
  <si>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</si>
  <si>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</si>
  <si>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</si>
  <si>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</si>
  <si>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</si>
  <si>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</si>
  <si>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</si>
  <si>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</si>
  <si>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</si>
  <si>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</si>
  <si>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</si>
  <si>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</si>
  <si>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</si>
  <si>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</si>
  <si>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</si>
  <si>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</si>
  <si>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</si>
  <si>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</si>
  <si>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</si>
  <si>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</si>
  <si>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</si>
  <si>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</si>
  <si>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</si>
  <si>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</si>
  <si>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</si>
  <si>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</si>
  <si>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</si>
  <si>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</si>
  <si>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</si>
  <si>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</si>
  <si>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</si>
  <si>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</si>
  <si>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</si>
  <si>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</si>
  <si>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</si>
  <si>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</si>
  <si>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</si>
  <si>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</si>
  <si>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</si>
  <si>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</si>
  <si>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</si>
  <si>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</si>
  <si>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</si>
  <si>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</si>
  <si>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</si>
  <si>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</si>
  <si>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</si>
  <si>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</si>
  <si>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</si>
  <si>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</si>
  <si>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</si>
  <si>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</si>
  <si>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</si>
  <si>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</si>
  <si>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</si>
  <si>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</si>
  <si>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</si>
  <si>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</si>
  <si>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</si>
  <si>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</si>
  <si>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</si>
  <si>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</si>
  <si>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</si>
  <si>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</si>
  <si>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</si>
  <si>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</si>
  <si>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</si>
  <si>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</si>
  <si>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</si>
  <si>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</si>
  <si>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</si>
  <si>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</si>
  <si>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</si>
  <si>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</si>
  <si>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</si>
  <si>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</si>
  <si>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</si>
  <si>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</si>
  <si>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</si>
  <si>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</si>
  <si>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</si>
  <si>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</si>
  <si>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</si>
  <si>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</si>
  <si>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</si>
  <si>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</si>
  <si>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</si>
  <si>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</si>
  <si>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</si>
  <si>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</si>
  <si>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</si>
  <si>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</si>
  <si>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</si>
  <si>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</si>
  <si>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</si>
  <si>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</si>
  <si>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</si>
  <si>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</si>
  <si>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</si>
  <si>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</si>
  <si>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</si>
  <si>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</si>
  <si>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</si>
  <si>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</si>
  <si>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</si>
  <si>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</si>
  <si>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</si>
  <si>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</si>
  <si>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</si>
  <si>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</si>
  <si>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</si>
  <si>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</si>
  <si>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</si>
  <si>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</si>
  <si>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</si>
  <si>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</si>
  <si>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</si>
  <si>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</si>
  <si>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</si>
  <si>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</si>
  <si>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</si>
  <si>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</si>
  <si>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</si>
  <si>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</si>
  <si>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</si>
  <si>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</si>
  <si>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</si>
  <si>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</si>
  <si>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</si>
  <si>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</si>
  <si>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</si>
  <si>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</si>
  <si>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</si>
  <si>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</si>
  <si>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</si>
  <si>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</si>
  <si>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</si>
  <si>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</si>
  <si>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</si>
  <si>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</si>
  <si>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</si>
  <si>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</si>
  <si>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</si>
  <si>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</si>
  <si>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</si>
  <si>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</si>
  <si>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</si>
  <si>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</si>
  <si>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</si>
  <si>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</si>
  <si>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</si>
  <si>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</si>
  <si>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</si>
  <si>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</si>
  <si>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</si>
  <si>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</si>
  <si>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</si>
  <si>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</si>
  <si>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</si>
  <si>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</si>
  <si>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</si>
  <si>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</si>
  <si>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</si>
  <si>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</si>
  <si>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</si>
  <si>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</si>
  <si>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</si>
  <si>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</si>
  <si>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</si>
  <si>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</si>
  <si>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</si>
  <si>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</si>
  <si>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</si>
  <si>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</si>
  <si>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</si>
  <si>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</si>
  <si>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</si>
  <si>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</si>
  <si>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</si>
  <si>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</si>
  <si>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</si>
  <si>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</si>
  <si>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</si>
  <si>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</si>
  <si>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</si>
  <si>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</si>
  <si>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</si>
  <si>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</si>
  <si>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</si>
  <si>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</si>
  <si>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</si>
  <si>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</si>
  <si>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</si>
  <si>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</si>
  <si>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</si>
  <si>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</si>
  <si>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</si>
  <si>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</si>
  <si>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</si>
  <si>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</si>
  <si>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</si>
  <si>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</si>
  <si>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</si>
  <si>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</si>
  <si>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</si>
  <si>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</si>
  <si>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</si>
  <si>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</si>
  <si>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</si>
  <si>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</si>
  <si>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</si>
  <si>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</si>
  <si>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</si>
  <si>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</si>
  <si>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</si>
  <si>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</si>
  <si>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</si>
  <si>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</si>
  <si>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</si>
  <si>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</si>
  <si>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</si>
  <si>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</si>
  <si>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</si>
  <si>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</si>
  <si>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</si>
  <si>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</si>
  <si>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</si>
  <si>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</si>
  <si>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</si>
  <si>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</si>
  <si>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</si>
  <si>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</si>
  <si>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</si>
  <si>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</si>
  <si>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</si>
  <si>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</si>
  <si>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</si>
  <si>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</si>
  <si>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</si>
  <si>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</si>
  <si>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</si>
  <si>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</si>
  <si>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</si>
  <si>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</si>
  <si>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</si>
  <si>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</si>
  <si>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</si>
  <si>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</si>
  <si>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</si>
  <si>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</si>
  <si>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</si>
  <si>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</si>
  <si>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</si>
  <si>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</si>
  <si>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</si>
  <si>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</si>
  <si>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</si>
  <si>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</si>
  <si>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</si>
  <si>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</si>
  <si>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</si>
  <si>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</si>
  <si>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</si>
  <si>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</si>
  <si>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</si>
  <si>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</si>
  <si>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</si>
  <si>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</si>
  <si>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</si>
  <si>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</si>
  <si>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</si>
  <si>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</si>
  <si>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</si>
  <si>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</si>
  <si>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</si>
  <si>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</si>
  <si>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</si>
  <si>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</si>
  <si>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</si>
  <si>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</si>
  <si>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</si>
  <si>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</si>
  <si>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</si>
  <si>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</si>
  <si>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</si>
  <si>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</si>
  <si>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</si>
  <si>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</si>
  <si>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</si>
  <si>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</si>
  <si>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</si>
  <si>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</si>
  <si>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</si>
  <si>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</si>
  <si>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</si>
  <si>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</si>
  <si>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</si>
  <si>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</si>
  <si>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</si>
  <si>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</si>
  <si>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</si>
  <si>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</si>
  <si>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</si>
  <si>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</si>
  <si>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</si>
  <si>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</si>
  <si>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</si>
  <si>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</si>
  <si>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</si>
  <si>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</si>
  <si>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</si>
  <si>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</si>
  <si>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</si>
  <si>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</si>
  <si>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</si>
  <si>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</si>
  <si>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</si>
  <si>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</si>
  <si>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</si>
  <si>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</si>
  <si>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</si>
  <si>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</si>
  <si>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</si>
  <si>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</si>
  <si>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</si>
  <si>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</si>
  <si>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</si>
  <si>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</si>
  <si>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</si>
  <si>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</si>
  <si>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</si>
  <si>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</si>
  <si>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</si>
  <si>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</si>
  <si>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</si>
  <si>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</si>
  <si>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</si>
  <si>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</si>
  <si>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</si>
  <si>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</si>
  <si>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</si>
  <si>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</si>
  <si>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</si>
  <si>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</si>
  <si>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</si>
  <si>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</si>
  <si>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</si>
  <si>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</si>
  <si>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</si>
  <si>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</si>
  <si>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</si>
  <si>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</si>
  <si>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</si>
  <si>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</si>
  <si>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</si>
  <si>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</si>
  <si>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</si>
  <si>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</si>
  <si>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</si>
  <si>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</si>
  <si>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</si>
  <si>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</si>
  <si>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</si>
  <si>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</si>
  <si>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</si>
  <si>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</si>
  <si>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</si>
  <si>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</si>
  <si>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</si>
  <si>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</si>
  <si>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</si>
  <si>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</si>
  <si>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</si>
  <si>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</si>
  <si>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</si>
  <si>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</si>
  <si>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</si>
  <si>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</si>
  <si>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</si>
  <si>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</si>
  <si>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</si>
  <si>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</si>
  <si>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</si>
  <si>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</si>
  <si>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</si>
  <si>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</si>
  <si>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</si>
  <si>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</si>
  <si>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</si>
  <si>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</si>
  <si>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</si>
  <si>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</si>
  <si>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</si>
  <si>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</si>
  <si>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</si>
  <si>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</si>
  <si>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</si>
  <si>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</si>
  <si>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</si>
  <si>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</si>
  <si>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</si>
  <si>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</si>
  <si>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</si>
  <si>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</si>
  <si>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</si>
  <si>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</si>
  <si>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</si>
  <si>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</si>
  <si>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</si>
  <si>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</si>
  <si>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</si>
  <si>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</si>
  <si>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</si>
  <si>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</si>
  <si>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</si>
  <si>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</si>
  <si>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</si>
  <si>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</si>
  <si>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</si>
  <si>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</si>
  <si>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</si>
  <si>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</si>
  <si>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</si>
  <si>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</si>
  <si>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</si>
  <si>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</si>
  <si>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</si>
  <si>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</si>
  <si>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</si>
  <si>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</si>
  <si>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</si>
  <si>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</si>
  <si>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</si>
  <si>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</si>
  <si>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</si>
  <si>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</si>
  <si>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</si>
  <si>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</si>
  <si>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</si>
  <si>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</si>
  <si>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</si>
  <si>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</si>
  <si>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</si>
  <si>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</si>
  <si>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</si>
  <si>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</si>
  <si>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</si>
  <si>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</si>
  <si>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</si>
  <si>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</si>
  <si>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</si>
  <si>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</si>
  <si>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</si>
  <si>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</si>
  <si>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</si>
  <si>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</si>
  <si>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</si>
  <si>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</si>
  <si>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</si>
  <si>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</si>
  <si>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</si>
  <si>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</si>
  <si>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</si>
  <si>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</si>
  <si>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</si>
  <si>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</si>
  <si>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</si>
  <si>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</si>
  <si>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</si>
  <si>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</si>
  <si>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</si>
  <si>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</si>
  <si>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</si>
  <si>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</si>
  <si>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</si>
  <si>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</si>
  <si>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</si>
  <si>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</si>
  <si>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</si>
  <si>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</si>
  <si>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</si>
  <si>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</si>
  <si>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</si>
  <si>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</si>
  <si>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</si>
  <si>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</si>
  <si>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</si>
  <si>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</si>
  <si>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</si>
  <si>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</si>
  <si>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</si>
  <si>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</si>
  <si>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</si>
  <si>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</si>
  <si>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</si>
  <si>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</si>
  <si>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</si>
  <si>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</si>
  <si>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</si>
  <si>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</si>
  <si>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</si>
  <si>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</si>
  <si>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</si>
  <si>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</si>
  <si>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</si>
  <si>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</si>
  <si>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</si>
  <si>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</si>
  <si>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</si>
  <si>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</si>
  <si>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</si>
  <si>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</si>
  <si>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</si>
  <si>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</si>
  <si>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</si>
  <si>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</si>
  <si>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</si>
  <si>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</si>
  <si>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</si>
  <si>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</si>
  <si>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</si>
  <si>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</si>
  <si>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</si>
  <si>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</si>
  <si>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</si>
  <si>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</si>
  <si>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</si>
  <si>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</si>
  <si>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</si>
  <si>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</si>
  <si>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</si>
  <si>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</si>
  <si>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</si>
  <si>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</si>
  <si>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</si>
  <si>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</si>
  <si>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</si>
  <si>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</si>
  <si>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</si>
  <si>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</si>
  <si>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</si>
  <si>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</si>
  <si>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</si>
  <si>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</si>
  <si>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</si>
  <si>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</si>
  <si>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</si>
  <si>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</si>
  <si>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</si>
  <si>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</si>
  <si>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</si>
  <si>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</si>
  <si>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</si>
  <si>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</si>
  <si>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</si>
  <si>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</si>
  <si>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</si>
  <si>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</si>
  <si>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</si>
  <si>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</si>
  <si>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</si>
  <si>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</si>
  <si>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</si>
  <si>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</si>
  <si>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</si>
  <si>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</si>
  <si>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</si>
  <si>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</si>
  <si>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</si>
  <si>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</si>
  <si>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</si>
  <si>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</si>
  <si>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</si>
  <si>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</si>
  <si>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</si>
  <si>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</si>
  <si>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</si>
  <si>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</si>
  <si>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</si>
  <si>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</si>
  <si>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</si>
  <si>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</si>
  <si>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</si>
  <si>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</si>
  <si>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</si>
  <si>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</si>
  <si>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</si>
  <si>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</si>
  <si>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</si>
  <si>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</si>
  <si>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</si>
  <si>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</si>
  <si>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</si>
  <si>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</si>
  <si>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</si>
  <si>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</si>
  <si>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</si>
  <si>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</si>
  <si>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</si>
  <si>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</si>
  <si>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</si>
  <si>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</si>
  <si>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</si>
  <si>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</si>
  <si>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</si>
  <si>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</si>
  <si>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</si>
  <si>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</si>
  <si>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</si>
  <si>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</si>
  <si>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</si>
  <si>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</si>
  <si>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</si>
  <si>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</si>
  <si>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</si>
  <si>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</si>
  <si>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</si>
  <si>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</si>
  <si>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</si>
  <si>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</si>
  <si>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</si>
  <si>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</si>
  <si>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</si>
  <si>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</si>
  <si>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</si>
  <si>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</si>
  <si>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</si>
  <si>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</si>
  <si>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</si>
  <si>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</si>
  <si>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</si>
  <si>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</si>
  <si>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</si>
  <si>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</si>
  <si>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</si>
  <si>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</si>
  <si>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</si>
  <si>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</si>
  <si>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</si>
  <si>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</si>
  <si>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</si>
  <si>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</si>
  <si>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</si>
  <si>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</si>
  <si>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</si>
  <si>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</si>
  <si>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</si>
  <si>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</si>
  <si>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</si>
  <si>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</si>
  <si>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</si>
  <si>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</si>
  <si>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</si>
  <si>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</si>
  <si>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</si>
  <si>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</si>
  <si>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</si>
  <si>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</si>
  <si>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</si>
  <si>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</si>
  <si>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</si>
  <si>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</si>
  <si>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</si>
  <si>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</si>
  <si>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</si>
  <si>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</si>
  <si>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</si>
  <si>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</si>
  <si>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</si>
  <si>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</si>
  <si>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</si>
  <si>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</si>
  <si>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</si>
  <si>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</si>
  <si>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</si>
  <si>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</si>
  <si>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</si>
  <si>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</si>
  <si>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</si>
  <si>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</si>
  <si>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</si>
  <si>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</si>
  <si>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</si>
  <si>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</si>
  <si>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</si>
  <si>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</si>
  <si>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</si>
  <si>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</si>
  <si>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</si>
  <si>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</si>
  <si>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</si>
  <si>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</si>
  <si>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</si>
  <si>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</si>
  <si>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</si>
  <si>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</si>
  <si>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</si>
  <si>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</si>
  <si>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</si>
  <si>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</si>
  <si>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</si>
  <si>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</si>
  <si>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</si>
  <si>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</si>
  <si>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</si>
  <si>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</si>
  <si>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</si>
  <si>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</si>
  <si>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</si>
  <si>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</si>
  <si>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</si>
  <si>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</si>
  <si>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</si>
  <si>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</si>
  <si>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</si>
  <si>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</si>
  <si>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</si>
  <si>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</si>
  <si>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</si>
  <si>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</si>
  <si>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</si>
  <si>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</si>
  <si>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</si>
  <si>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</si>
  <si>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</si>
  <si>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</si>
  <si>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</si>
  <si>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</si>
  <si>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</si>
  <si>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</si>
  <si>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</si>
  <si>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</si>
  <si>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</si>
  <si>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</si>
  <si>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</si>
  <si>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</si>
  <si>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</si>
  <si>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</si>
  <si>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</si>
  <si>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</si>
  <si>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</si>
  <si>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</si>
  <si>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</si>
  <si>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</si>
  <si>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</si>
  <si>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</si>
  <si>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</si>
  <si>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</si>
  <si>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</si>
  <si>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</si>
  <si>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</si>
  <si>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</si>
  <si>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</si>
  <si>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</si>
  <si>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</si>
  <si>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</si>
  <si>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</si>
  <si>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</si>
  <si>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</si>
  <si>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</si>
  <si>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</si>
  <si>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</si>
  <si>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</si>
  <si>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</si>
  <si>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</si>
  <si>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</si>
  <si>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</si>
  <si>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</si>
  <si>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</si>
  <si>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</si>
  <si>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</si>
  <si>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</si>
  <si>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</si>
  <si>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</si>
  <si>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</si>
  <si>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</si>
  <si>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</si>
  <si>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</si>
  <si>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</si>
  <si>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</si>
  <si>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</si>
  <si>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</si>
  <si>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</si>
  <si>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</si>
  <si>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</si>
  <si>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</si>
  <si>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</si>
  <si>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</si>
  <si>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</si>
  <si>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</si>
  <si>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</si>
  <si>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</si>
  <si>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</si>
  <si>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</si>
  <si>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</si>
  <si>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</si>
  <si>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</si>
  <si>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</si>
  <si>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</si>
  <si>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</si>
  <si>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</si>
  <si>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</si>
  <si>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</si>
  <si>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</si>
  <si>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</si>
  <si>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</si>
  <si>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</si>
  <si>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</si>
  <si>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</si>
  <si>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</si>
  <si>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</si>
  <si>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</si>
  <si>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</si>
  <si>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</si>
  <si>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</si>
  <si>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</si>
  <si>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</si>
  <si>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</si>
  <si>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</si>
  <si>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</si>
  <si>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</si>
  <si>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</si>
  <si>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</si>
  <si>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</si>
  <si>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</si>
  <si>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</si>
  <si>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</si>
  <si>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</si>
  <si>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</si>
  <si>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</si>
  <si>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</si>
  <si>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</si>
  <si>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</si>
  <si>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</si>
  <si>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</si>
  <si>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</si>
  <si>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</si>
  <si>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</si>
  <si>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</si>
  <si>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</si>
  <si>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</si>
  <si>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</si>
  <si>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</si>
  <si>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</si>
  <si>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</si>
  <si>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</si>
  <si>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</si>
  <si>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</si>
  <si>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</si>
  <si>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</si>
  <si>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</si>
  <si>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</si>
  <si>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</si>
  <si>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</si>
  <si>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</si>
  <si>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</si>
  <si>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</si>
  <si>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</si>
  <si>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</si>
  <si>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</si>
  <si>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</si>
  <si>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</si>
  <si>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</si>
  <si>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</si>
  <si>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</si>
  <si>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</si>
  <si>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</si>
  <si>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</si>
  <si>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</si>
  <si>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</si>
  <si>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</si>
  <si>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</si>
  <si>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</si>
  <si>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</si>
  <si>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</si>
  <si>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</si>
  <si>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</si>
  <si>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</si>
  <si>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</si>
  <si>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</si>
  <si>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</si>
  <si>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</si>
  <si>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</si>
  <si>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</si>
  <si>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</si>
  <si>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</si>
  <si>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</si>
  <si>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</si>
  <si>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</si>
  <si>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</si>
  <si>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</si>
  <si>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</si>
  <si>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</si>
  <si>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</si>
  <si>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</si>
  <si>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</si>
  <si>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</si>
  <si>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</si>
  <si>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</si>
  <si>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</si>
  <si>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</si>
  <si>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</si>
  <si>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</si>
  <si>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</si>
  <si>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</si>
  <si>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</si>
  <si>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</si>
  <si>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</si>
  <si>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</si>
  <si>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</si>
  <si>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</si>
  <si>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</si>
  <si>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</si>
  <si>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</si>
  <si>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</si>
  <si>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</si>
  <si>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</si>
  <si>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</si>
  <si>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</si>
  <si>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</si>
  <si>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</si>
  <si>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</si>
  <si>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</si>
  <si>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</si>
  <si>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</si>
  <si>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</si>
  <si>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</si>
  <si>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</si>
  <si>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</si>
  <si>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</si>
  <si>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</si>
  <si>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</si>
  <si>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</si>
  <si>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</si>
  <si>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</si>
  <si>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</si>
  <si>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</si>
  <si>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</si>
  <si>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</si>
  <si>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</si>
  <si>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</si>
  <si>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</si>
  <si>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</si>
  <si>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</si>
  <si>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</si>
  <si>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</si>
  <si>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</si>
  <si>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</si>
  <si>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</si>
  <si>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</si>
  <si>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</si>
  <si>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</si>
  <si>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</si>
  <si>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</si>
  <si>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</si>
  <si>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</si>
  <si>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</si>
  <si>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</si>
  <si>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</si>
  <si>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</si>
  <si>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</si>
  <si>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</si>
  <si>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</si>
  <si>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</si>
  <si>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</si>
  <si>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</si>
  <si>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</si>
  <si>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</si>
  <si>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</si>
  <si>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</si>
  <si>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</si>
  <si>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</si>
  <si>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</si>
  <si>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</si>
  <si>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</si>
  <si>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</si>
  <si>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</si>
  <si>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</si>
  <si>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</si>
  <si>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</si>
  <si>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</si>
  <si>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</si>
  <si>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</si>
  <si>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</si>
  <si>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</si>
  <si>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</si>
  <si>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</si>
  <si>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</si>
  <si>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</si>
  <si>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</si>
  <si>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</si>
  <si>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</si>
  <si>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</si>
  <si>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</si>
  <si>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</si>
  <si>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</si>
  <si>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</si>
  <si>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</si>
  <si>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</si>
  <si>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</si>
  <si>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</si>
  <si>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</si>
  <si>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</si>
  <si>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</si>
  <si>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</si>
  <si>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</si>
  <si>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</si>
  <si>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</si>
  <si>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</si>
  <si>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</si>
  <si>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</si>
  <si>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</si>
  <si>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</si>
  <si>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</si>
  <si>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</si>
  <si>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</si>
  <si>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</si>
  <si>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</si>
  <si>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</si>
  <si>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</si>
  <si>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</si>
  <si>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</si>
  <si>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</si>
  <si>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</si>
  <si>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</si>
  <si>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</si>
  <si>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</si>
  <si>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</si>
  <si>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</si>
  <si>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</si>
  <si>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</si>
  <si>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</si>
  <si>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</si>
  <si>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</si>
  <si>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</si>
  <si>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</si>
  <si>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</si>
  <si>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</si>
  <si>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</si>
  <si>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</si>
  <si>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</si>
  <si>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</si>
  <si>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</si>
  <si>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</si>
  <si>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</si>
  <si>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</si>
  <si>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</si>
  <si>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</si>
  <si>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</si>
  <si>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</si>
  <si>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</si>
  <si>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</si>
  <si>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</si>
  <si>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</si>
  <si>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</si>
  <si>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</si>
  <si>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</si>
  <si>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</si>
  <si>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</si>
  <si>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</si>
  <si>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</si>
  <si>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</si>
  <si>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</si>
  <si>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</si>
  <si>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</si>
  <si>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</si>
  <si>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</si>
  <si>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</si>
  <si>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</si>
  <si>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</si>
  <si>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</si>
  <si>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</si>
  <si>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</si>
  <si>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</si>
  <si>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</si>
  <si>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</si>
  <si>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</si>
  <si>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</si>
  <si>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</si>
  <si>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</si>
  <si>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</si>
  <si>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</si>
  <si>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</si>
  <si>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</si>
  <si>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</si>
  <si>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</si>
  <si>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</si>
  <si>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</si>
  <si>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</si>
  <si>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</si>
  <si>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</si>
  <si>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</si>
  <si>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</si>
  <si>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</si>
  <si>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</si>
  <si>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</si>
  <si>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</si>
  <si>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</si>
  <si>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</si>
  <si>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</si>
  <si>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</si>
  <si>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</si>
  <si>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</si>
  <si>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</si>
  <si>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</si>
  <si>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</si>
  <si>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</si>
  <si>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</si>
  <si>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</si>
  <si>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</si>
  <si>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</si>
  <si>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</si>
  <si>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</si>
  <si>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</si>
  <si>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</si>
  <si>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</si>
  <si>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</si>
  <si>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</si>
  <si>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</si>
  <si>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</si>
  <si>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</si>
  <si>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</si>
  <si>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</si>
  <si>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</si>
  <si>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</si>
  <si>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</si>
  <si>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</si>
  <si>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</si>
  <si>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</si>
  <si>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</si>
  <si>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</si>
  <si>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</si>
  <si>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</si>
  <si>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</si>
  <si>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</si>
  <si>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</si>
  <si>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</si>
  <si>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</si>
  <si>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</si>
  <si>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</si>
  <si>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</si>
  <si>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</si>
  <si>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</si>
  <si>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</si>
  <si>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</si>
  <si>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</si>
  <si>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</si>
  <si>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</si>
  <si>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</si>
  <si>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</si>
  <si>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</si>
  <si>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</si>
  <si>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</si>
  <si>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</si>
  <si>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</si>
  <si>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</si>
  <si>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</si>
  <si>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</si>
  <si>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</si>
  <si>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</si>
  <si>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</si>
  <si>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</si>
  <si>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</si>
  <si>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</si>
  <si>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</si>
  <si>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</si>
  <si>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</si>
  <si>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</si>
  <si>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</si>
  <si>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</si>
  <si>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</si>
  <si>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</si>
  <si>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</si>
  <si>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</si>
  <si>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</si>
  <si>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</si>
  <si>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</si>
  <si>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</si>
  <si>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</si>
  <si>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</si>
  <si>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</si>
  <si>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</si>
  <si>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</si>
  <si>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</si>
  <si>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</si>
  <si>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</si>
  <si>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</si>
  <si>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</si>
  <si>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</si>
  <si>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</si>
  <si>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</si>
  <si>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</si>
  <si>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</si>
  <si>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</si>
  <si>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</si>
  <si>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</si>
  <si>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</si>
  <si>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</si>
  <si>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</si>
  <si>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</si>
  <si>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</si>
  <si>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</si>
  <si>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</si>
  <si>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</si>
  <si>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</si>
  <si>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</si>
  <si>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</si>
  <si>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</si>
  <si>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</si>
  <si>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</si>
  <si>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</si>
  <si>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</si>
  <si>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</si>
  <si>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</si>
  <si>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</si>
  <si>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</si>
  <si>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</si>
  <si>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</si>
  <si>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</si>
  <si>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</si>
  <si>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</si>
  <si>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</si>
  <si>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</si>
  <si>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</si>
  <si>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</si>
  <si>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</si>
  <si>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</si>
  <si>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</si>
  <si>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</si>
  <si>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</si>
  <si>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</si>
  <si>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</si>
  <si>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</si>
  <si>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</si>
  <si>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</si>
  <si>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</si>
  <si>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</si>
  <si>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</si>
  <si>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</si>
  <si>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</si>
  <si>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</si>
  <si>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</si>
  <si>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</si>
  <si>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</si>
  <si>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</si>
  <si>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</si>
  <si>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</si>
  <si>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</si>
  <si>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</si>
  <si>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</si>
  <si>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</si>
  <si>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</si>
  <si>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</si>
  <si>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</si>
  <si>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</si>
  <si>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</si>
  <si>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</si>
  <si>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</si>
  <si>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</si>
  <si>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</si>
  <si>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</si>
  <si>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</si>
  <si>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</si>
  <si>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</si>
  <si>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</si>
  <si>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</si>
  <si>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</si>
  <si>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</si>
  <si>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</si>
  <si>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</si>
  <si>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</si>
  <si>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</si>
  <si>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</si>
  <si>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</si>
  <si>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</si>
  <si>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</si>
  <si>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</si>
  <si>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</si>
  <si>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</si>
  <si>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</si>
  <si>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</si>
  <si>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</si>
  <si>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</si>
  <si>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</si>
  <si>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</si>
  <si>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</si>
  <si>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</si>
  <si>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</si>
  <si>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</si>
  <si>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</si>
  <si>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</si>
  <si>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</si>
  <si>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</si>
  <si>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</si>
  <si>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</si>
  <si>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</si>
  <si>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</si>
  <si>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</si>
  <si>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</si>
  <si>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</si>
  <si>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</si>
  <si>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</si>
  <si>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</si>
  <si>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</si>
  <si>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</si>
  <si>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</si>
  <si>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</si>
  <si>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</si>
  <si>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</si>
  <si>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</si>
  <si>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</si>
  <si>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</si>
  <si>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</si>
  <si>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</si>
  <si>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</si>
  <si>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</si>
  <si>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</si>
  <si>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</si>
  <si>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</si>
  <si>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</si>
  <si>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</si>
  <si>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</si>
  <si>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</si>
  <si>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</si>
  <si>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</si>
  <si>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</si>
  <si>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</si>
  <si>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</si>
  <si>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</si>
  <si>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</si>
  <si>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</si>
  <si>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</si>
  <si>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</si>
  <si>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</si>
  <si>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</si>
  <si>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</si>
  <si>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</si>
  <si>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</si>
  <si>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</si>
  <si>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</si>
  <si>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</si>
  <si>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</si>
  <si>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</si>
  <si>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</si>
  <si>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</si>
  <si>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</si>
  <si>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</si>
  <si>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</si>
  <si>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</si>
  <si>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</si>
  <si>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</si>
  <si>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</si>
  <si>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</si>
  <si>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</si>
  <si>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</si>
  <si>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</si>
  <si>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</si>
  <si>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</si>
  <si>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</si>
  <si>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</si>
  <si>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</si>
  <si>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</si>
  <si>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</si>
  <si>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</si>
  <si>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</si>
  <si>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</si>
  <si>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</si>
  <si>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</si>
  <si>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</si>
  <si>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</si>
  <si>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</si>
  <si>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</si>
  <si>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</si>
  <si>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</si>
  <si>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</si>
  <si>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</si>
  <si>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</si>
  <si>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</si>
  <si>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</si>
  <si>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</si>
  <si>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</si>
  <si>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</si>
  <si>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</si>
  <si>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</si>
  <si>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</si>
  <si>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</si>
  <si>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</si>
  <si>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</si>
  <si>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</si>
  <si>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</si>
  <si>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</si>
  <si>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</si>
  <si>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</si>
  <si>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</si>
  <si>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</si>
  <si>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</si>
  <si>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</si>
  <si>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</si>
  <si>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</si>
  <si>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</si>
  <si>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</si>
  <si>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</si>
  <si>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</si>
  <si>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</si>
  <si>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</si>
  <si>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</si>
  <si>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</si>
  <si>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</si>
  <si>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</si>
  <si>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</si>
  <si>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</si>
  <si>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</si>
  <si>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</si>
  <si>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</si>
  <si>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</si>
  <si>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</si>
  <si>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</si>
  <si>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</si>
  <si>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</si>
  <si>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</si>
  <si>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</si>
  <si>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</si>
  <si>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</si>
  <si>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</si>
  <si>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</si>
  <si>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</si>
  <si>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</si>
  <si>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</si>
  <si>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</si>
  <si>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</si>
  <si>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</si>
  <si>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</si>
  <si>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</si>
  <si>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</si>
  <si>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</si>
  <si>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</si>
  <si>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</si>
  <si>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</si>
  <si>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</si>
  <si>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</si>
  <si>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</si>
  <si>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</si>
  <si>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</si>
  <si>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</si>
  <si>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</si>
  <si>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</si>
  <si>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</si>
  <si>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</si>
  <si>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</si>
  <si>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</si>
  <si>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</si>
  <si>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</si>
  <si>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</si>
  <si>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</si>
  <si>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</si>
  <si>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</si>
  <si>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</si>
  <si>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</si>
  <si>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</si>
  <si>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</si>
  <si>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</si>
  <si>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</si>
  <si>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</si>
  <si>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</si>
  <si>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</si>
  <si>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</si>
  <si>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</si>
  <si>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</si>
  <si>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</si>
  <si>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</si>
  <si>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</si>
  <si>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</si>
  <si>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</si>
  <si>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</si>
  <si>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</si>
  <si>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</si>
  <si>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</si>
  <si>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</si>
  <si>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</si>
  <si>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</si>
  <si>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</si>
  <si>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</si>
  <si>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</si>
  <si>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</si>
  <si>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</si>
  <si>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</si>
  <si>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</si>
  <si>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</si>
  <si>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</si>
  <si>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</si>
  <si>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</si>
  <si>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</si>
  <si>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</si>
  <si>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</si>
  <si>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</si>
  <si>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</si>
  <si>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</si>
  <si>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</si>
  <si>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</si>
  <si>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</si>
  <si>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</si>
  <si>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</si>
  <si>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</si>
  <si>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</si>
  <si>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</si>
  <si>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</si>
  <si>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</si>
  <si>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</si>
  <si>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</si>
  <si>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</si>
  <si>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</si>
  <si>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</si>
  <si>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</si>
  <si>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</si>
  <si>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</si>
  <si>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</si>
  <si>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</si>
  <si>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</si>
  <si>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</si>
  <si>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</si>
  <si>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</si>
  <si>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</si>
  <si>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</si>
  <si>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</si>
  <si>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</si>
  <si>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</si>
  <si>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</si>
  <si>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</si>
  <si>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</si>
  <si>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</si>
  <si>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</si>
  <si>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</si>
  <si>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</si>
  <si>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</si>
  <si>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</si>
  <si>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</si>
  <si>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</si>
  <si>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</si>
  <si>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</si>
  <si>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</si>
  <si>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</si>
  <si>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</si>
  <si>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</si>
  <si>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</si>
  <si>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</si>
  <si>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</si>
  <si>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</si>
  <si>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</si>
  <si>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</si>
  <si>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</si>
  <si>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</si>
  <si>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</si>
  <si>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</si>
  <si>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</si>
  <si>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</si>
  <si>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</si>
  <si>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</si>
  <si>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</si>
  <si>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</si>
  <si>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</si>
  <si>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</si>
  <si>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</si>
  <si>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</si>
  <si>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</si>
  <si>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</si>
  <si>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</si>
  <si>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</si>
  <si>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</si>
  <si>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</si>
  <si>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</si>
  <si>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</si>
  <si>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</si>
  <si>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</si>
  <si>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</si>
  <si>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</si>
  <si>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</si>
  <si>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</si>
  <si>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</si>
  <si>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</si>
  <si>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</si>
  <si>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</si>
  <si>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</si>
  <si>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</si>
  <si>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</si>
  <si>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</si>
  <si>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</si>
  <si>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</si>
  <si>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</si>
  <si>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</si>
  <si>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</si>
  <si>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</si>
  <si>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</si>
  <si>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</si>
  <si>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</si>
  <si>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</si>
  <si>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</si>
  <si>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</si>
  <si>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</si>
  <si>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</si>
  <si>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</si>
  <si>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</si>
  <si>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</si>
  <si>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</si>
  <si>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</si>
  <si>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</si>
  <si>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</si>
  <si>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</si>
  <si>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</si>
  <si>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</si>
  <si>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</si>
  <si>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</si>
  <si>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</si>
  <si>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</si>
  <si>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</si>
  <si>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</si>
  <si>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</si>
  <si>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</si>
  <si>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</si>
  <si>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</si>
  <si>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</si>
  <si>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</si>
  <si>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</si>
  <si>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</si>
  <si>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</si>
  <si>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</si>
  <si>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</si>
  <si>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</si>
  <si>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</si>
  <si>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</si>
  <si>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</si>
  <si>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</si>
  <si>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</si>
  <si>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</si>
  <si>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</si>
  <si>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</si>
  <si>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</si>
  <si>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</si>
  <si>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</si>
  <si>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</si>
  <si>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</si>
  <si>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</si>
  <si>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</si>
  <si>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</si>
  <si>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</si>
  <si>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</si>
  <si>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</si>
  <si>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</si>
  <si>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</si>
  <si>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</si>
  <si>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</si>
  <si>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</si>
  <si>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</si>
  <si>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</si>
  <si>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</si>
  <si>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</si>
  <si>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</si>
  <si>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</si>
  <si>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</si>
  <si>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</si>
  <si>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</si>
  <si>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</si>
  <si>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</si>
  <si>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</si>
  <si>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</si>
  <si>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</si>
  <si>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</si>
  <si>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</si>
  <si>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</si>
  <si>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</si>
  <si>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</si>
  <si>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</si>
  <si>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</si>
  <si>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</si>
  <si>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</si>
  <si>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</si>
  <si>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</si>
  <si>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</si>
  <si>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</si>
  <si>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</si>
  <si>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</si>
  <si>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</si>
  <si>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</si>
  <si>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</si>
  <si>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</si>
  <si>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</si>
  <si>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</si>
  <si>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</si>
  <si>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</si>
  <si>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</si>
  <si>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</si>
  <si>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</si>
  <si>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</si>
  <si>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</si>
  <si>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</si>
  <si>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</si>
  <si>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</si>
  <si>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</si>
  <si>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</si>
  <si>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</si>
  <si>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</si>
  <si>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</si>
  <si>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</si>
  <si>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</si>
  <si>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</si>
  <si>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</si>
  <si>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</si>
  <si>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</si>
  <si>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</si>
  <si>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</si>
  <si>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</si>
  <si>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</si>
  <si>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</si>
  <si>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</si>
  <si>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</si>
  <si>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</si>
  <si>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</si>
  <si>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</si>
  <si>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</si>
  <si>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</si>
  <si>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</si>
  <si>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</si>
  <si>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</si>
  <si>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</si>
  <si>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</si>
  <si>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</si>
  <si>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</si>
  <si>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</si>
  <si>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</si>
  <si>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</si>
  <si>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</si>
  <si>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</si>
  <si>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</si>
  <si>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</si>
  <si>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</si>
  <si>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</si>
  <si>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</si>
  <si>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</si>
  <si>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</si>
  <si>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</si>
  <si>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</si>
  <si>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</si>
  <si>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</si>
  <si>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</si>
  <si>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</si>
  <si>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</si>
  <si>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</si>
  <si>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</si>
  <si>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</si>
  <si>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</si>
  <si>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</si>
  <si>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</si>
  <si>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</si>
  <si>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</si>
  <si>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</si>
  <si>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</si>
  <si>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</si>
  <si>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</si>
  <si>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</si>
  <si>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</si>
  <si>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</si>
  <si>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</si>
  <si>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</si>
  <si>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</si>
  <si>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</si>
  <si>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</si>
  <si>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</si>
  <si>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</si>
  <si>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</si>
  <si>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</si>
  <si>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</si>
  <si>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</si>
  <si>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</si>
  <si>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</si>
  <si>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</si>
  <si>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</si>
  <si>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</si>
  <si>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</si>
  <si>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</si>
  <si>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</si>
  <si>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</si>
  <si>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</si>
  <si>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</si>
  <si>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</si>
  <si>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</si>
  <si>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</si>
  <si>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</si>
  <si>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</si>
  <si>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</si>
  <si>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</si>
  <si>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</si>
  <si>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</si>
  <si>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</si>
  <si>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</si>
  <si>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</si>
  <si>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</si>
  <si>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</si>
  <si>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</si>
  <si>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</si>
  <si>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</si>
  <si>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</si>
  <si>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</si>
  <si>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</si>
  <si>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</si>
  <si>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</si>
  <si>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</si>
  <si>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</si>
  <si>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</si>
  <si>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</si>
  <si>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</si>
  <si>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</si>
  <si>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</si>
  <si>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</si>
  <si>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</si>
  <si>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</si>
  <si>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</si>
  <si>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</si>
  <si>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</si>
  <si>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</si>
  <si>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</si>
  <si>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</si>
  <si>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</si>
  <si>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</si>
  <si>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</si>
  <si>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</si>
  <si>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</si>
  <si>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</si>
  <si>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</si>
  <si>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</si>
  <si>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</si>
  <si>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</si>
  <si>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</si>
  <si>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</si>
  <si>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</si>
  <si>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</si>
  <si>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</si>
  <si>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</si>
  <si>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</si>
  <si>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</si>
  <si>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</si>
  <si>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</si>
  <si>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</si>
  <si>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</si>
  <si>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</si>
  <si>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</si>
  <si>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</si>
  <si>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</si>
  <si>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</si>
  <si>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</si>
  <si>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</si>
  <si>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</si>
  <si>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</si>
  <si>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</si>
  <si>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</si>
  <si>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</si>
  <si>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</si>
  <si>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</si>
  <si>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</si>
  <si>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</si>
  <si>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</si>
  <si>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</si>
  <si>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</si>
  <si>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</si>
  <si>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</si>
  <si>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</si>
  <si>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</si>
  <si>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</si>
  <si>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</si>
  <si>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</si>
  <si>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</si>
  <si>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</si>
  <si>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</si>
  <si>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</si>
  <si>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</si>
  <si>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</si>
  <si>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</si>
  <si>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</si>
  <si>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</si>
  <si>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</si>
  <si>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</si>
  <si>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</si>
  <si>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</si>
  <si>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</si>
  <si>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</si>
  <si>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</si>
  <si>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</si>
  <si>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</si>
  <si>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</si>
  <si>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</si>
  <si>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</si>
  <si>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</si>
  <si>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</si>
  <si>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</si>
  <si>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</si>
  <si>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</si>
  <si>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</si>
  <si>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</si>
  <si>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</si>
  <si>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</si>
  <si>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</si>
  <si>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</si>
  <si>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</si>
  <si>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</si>
  <si>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</si>
  <si>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</si>
  <si>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</si>
  <si>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</si>
  <si>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</si>
  <si>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</si>
  <si>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</si>
  <si>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</si>
  <si>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</si>
  <si>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</si>
  <si>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</si>
  <si>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</si>
  <si>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</si>
  <si>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</si>
  <si>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</si>
  <si>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</si>
  <si>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</si>
  <si>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</si>
  <si>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</si>
  <si>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</si>
  <si>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</si>
  <si>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</si>
  <si>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</si>
  <si>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</si>
  <si>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</si>
  <si>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</si>
  <si>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</si>
  <si>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</si>
  <si>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</si>
  <si>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</si>
  <si>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</si>
  <si>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</si>
  <si>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</si>
  <si>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</si>
  <si>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</si>
  <si>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</si>
  <si>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</si>
  <si>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</si>
  <si>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</si>
  <si>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</si>
  <si>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</si>
  <si>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</si>
  <si>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</si>
  <si>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</si>
  <si>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</si>
  <si>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</si>
  <si>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</si>
  <si>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</si>
  <si>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</si>
  <si>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</si>
  <si>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</si>
  <si>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</si>
  <si>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</si>
  <si>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</si>
  <si>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</si>
  <si>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</si>
  <si>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</si>
  <si>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</si>
  <si>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</si>
  <si>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</si>
  <si>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</si>
  <si>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</si>
  <si>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</si>
  <si>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</si>
  <si>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</si>
  <si>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</si>
  <si>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</si>
  <si>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</si>
  <si>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</si>
  <si>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</si>
  <si>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</si>
  <si>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</si>
  <si>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</si>
  <si>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</si>
  <si>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</si>
  <si>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</si>
  <si>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</si>
  <si>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</si>
  <si>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</si>
  <si>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</si>
  <si>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</si>
  <si>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</si>
  <si>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</si>
  <si>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</si>
  <si>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</si>
  <si>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</si>
  <si>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</si>
  <si>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</si>
  <si>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</si>
  <si>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</si>
  <si>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</si>
  <si>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</si>
  <si>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</si>
  <si>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</si>
  <si>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</si>
  <si>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</si>
  <si>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</si>
  <si>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</si>
  <si>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</si>
  <si>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</si>
  <si>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</si>
  <si>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</si>
  <si>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</si>
  <si>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</si>
  <si>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</si>
  <si>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</si>
  <si>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</si>
  <si>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</si>
  <si>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</si>
  <si>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</si>
  <si>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</si>
  <si>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</si>
  <si>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</si>
  <si>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</si>
  <si>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</si>
  <si>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</si>
  <si>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</si>
  <si>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</si>
  <si>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</si>
  <si>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</si>
  <si>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</si>
  <si>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</si>
  <si>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</si>
  <si>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</si>
  <si>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</si>
  <si>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</si>
  <si>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</si>
  <si>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</si>
  <si>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</si>
  <si>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</si>
  <si>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</si>
  <si>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</si>
  <si>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</si>
  <si>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</si>
  <si>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</si>
  <si>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</si>
  <si>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</si>
  <si>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</si>
  <si>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</si>
  <si>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</si>
  <si>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</si>
  <si>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</si>
  <si>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</si>
  <si>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</si>
  <si>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</si>
  <si>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</si>
  <si>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</si>
  <si>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</si>
  <si>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</si>
  <si>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</si>
  <si>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</si>
  <si>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</si>
  <si>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</si>
  <si>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</si>
  <si>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</si>
  <si>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</si>
  <si>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</si>
  <si>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</si>
  <si>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</si>
  <si>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</si>
  <si>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</si>
  <si>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</si>
  <si>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</si>
  <si>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</si>
  <si>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</si>
  <si>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</si>
  <si>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</si>
  <si>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</si>
  <si>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</si>
  <si>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</si>
  <si>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</si>
  <si>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</si>
  <si>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</si>
  <si>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</si>
  <si>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</si>
  <si>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</si>
  <si>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</si>
  <si>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</si>
  <si>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</si>
  <si>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</si>
  <si>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</si>
  <si>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</si>
  <si>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</si>
  <si>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</si>
  <si>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</si>
  <si>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</si>
  <si>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</si>
  <si>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</si>
  <si>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</si>
  <si>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</si>
  <si>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</si>
  <si>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</si>
  <si>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</si>
  <si>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</si>
  <si>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</si>
  <si>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</si>
  <si>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</si>
  <si>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</si>
  <si>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</si>
  <si>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</si>
  <si>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</si>
  <si>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</si>
  <si>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</si>
  <si>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</si>
  <si>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</si>
  <si>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</si>
  <si>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</si>
  <si>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</si>
  <si>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</si>
  <si>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</si>
  <si>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</si>
  <si>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</si>
  <si>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</si>
  <si>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</si>
  <si>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</si>
  <si>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</si>
  <si>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</si>
  <si>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</si>
  <si>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</si>
  <si>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</si>
  <si>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</si>
  <si>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</si>
  <si>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</si>
  <si>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</si>
  <si>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</si>
  <si>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</si>
  <si>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</si>
  <si>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</si>
  <si>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</si>
  <si>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</si>
  <si>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</si>
  <si>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</si>
  <si>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</si>
  <si>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</si>
  <si>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</si>
  <si>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</si>
  <si>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</si>
  <si>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</si>
  <si>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</si>
  <si>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</si>
  <si>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</si>
  <si>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</si>
  <si>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</si>
  <si>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</si>
  <si>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</si>
  <si>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</si>
  <si>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</si>
  <si>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</si>
  <si>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</si>
  <si>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</si>
  <si>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</si>
  <si>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</si>
  <si>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</si>
  <si>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</si>
  <si>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</si>
  <si>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</si>
  <si>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</si>
  <si>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</si>
  <si>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</si>
  <si>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</si>
  <si>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</si>
  <si>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</si>
  <si>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</si>
  <si>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</si>
  <si>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</si>
  <si>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</si>
  <si>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</si>
  <si>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</si>
  <si>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</si>
  <si>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</si>
  <si>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</si>
  <si>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</si>
  <si>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</si>
  <si>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</si>
  <si>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</si>
  <si>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</si>
  <si>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</si>
  <si>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</si>
  <si>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</si>
  <si>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</si>
  <si>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</si>
  <si>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</si>
  <si>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</si>
  <si>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</si>
  <si>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</si>
  <si>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</si>
  <si>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</si>
  <si>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</si>
  <si>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</si>
  <si>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</si>
  <si>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</si>
  <si>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</si>
  <si>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</si>
  <si>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</si>
  <si>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</si>
  <si>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</si>
  <si>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</si>
  <si>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</si>
  <si>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</si>
  <si>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</si>
  <si>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</si>
  <si>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</si>
  <si>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</si>
  <si>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</si>
  <si>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</si>
  <si>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</si>
  <si>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</si>
  <si>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</si>
  <si>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</si>
  <si>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</si>
  <si>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</si>
  <si>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</si>
  <si>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</si>
  <si>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</si>
  <si>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</si>
  <si>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</si>
  <si>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</si>
  <si>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</si>
  <si>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</si>
  <si>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</si>
  <si>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</si>
  <si>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</si>
  <si>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</si>
  <si>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</si>
  <si>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</si>
  <si>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</si>
  <si>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</si>
  <si>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</si>
  <si>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</si>
  <si>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</si>
  <si>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</si>
  <si>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</si>
  <si>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</si>
  <si>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</si>
  <si>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</si>
  <si>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</si>
  <si>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</si>
  <si>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</si>
  <si>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</si>
  <si>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</si>
  <si>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</si>
  <si>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</si>
  <si>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</si>
  <si>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</si>
  <si>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</si>
  <si>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</si>
  <si>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</si>
  <si>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</si>
  <si>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</si>
  <si>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</si>
  <si>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</si>
  <si>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</si>
  <si>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</si>
  <si>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</si>
  <si>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</si>
  <si>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</si>
  <si>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</si>
  <si>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</si>
  <si>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</si>
  <si>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</si>
  <si>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</si>
  <si>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</si>
  <si>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</si>
  <si>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</si>
  <si>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</si>
  <si>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</si>
  <si>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</si>
  <si>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</si>
  <si>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</si>
  <si>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</si>
  <si>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</si>
  <si>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</si>
  <si>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</si>
  <si>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</si>
  <si>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</si>
  <si>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</si>
  <si>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</si>
  <si>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</si>
  <si>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</si>
  <si>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</si>
  <si>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</si>
  <si>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</si>
  <si>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</si>
  <si>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</si>
  <si>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</si>
  <si>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</si>
  <si>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</si>
  <si>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</si>
  <si>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</si>
  <si>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</si>
  <si>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</si>
  <si>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</si>
  <si>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</si>
  <si>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</si>
  <si>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</si>
  <si>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</si>
  <si>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</si>
  <si>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</si>
  <si>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</si>
  <si>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</si>
  <si>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</si>
  <si>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</si>
  <si>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</si>
  <si>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</si>
  <si>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</si>
  <si>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</si>
  <si>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</si>
  <si>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</si>
  <si>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</si>
  <si>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</si>
  <si>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</si>
  <si>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</si>
  <si>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</si>
  <si>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</si>
  <si>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</si>
  <si>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</si>
  <si>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</si>
  <si>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</si>
  <si>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</si>
  <si>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</si>
  <si>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</si>
  <si>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</si>
  <si>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</si>
  <si>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</si>
  <si>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</si>
  <si>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</si>
  <si>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</si>
  <si>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</si>
  <si>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</si>
  <si>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</si>
  <si>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</si>
  <si>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</si>
  <si>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</si>
  <si>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</si>
  <si>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</si>
  <si>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</si>
  <si>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</si>
  <si>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</si>
  <si>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</si>
  <si>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</si>
  <si>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</si>
  <si>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</si>
  <si>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</si>
  <si>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</si>
  <si>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</si>
  <si>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</si>
  <si>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</si>
  <si>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</si>
  <si>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</si>
  <si>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</si>
  <si>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</si>
  <si>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</si>
  <si>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</si>
  <si>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</si>
  <si>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</si>
  <si>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</si>
  <si>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</si>
  <si>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</si>
  <si>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</si>
  <si>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</si>
  <si>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</si>
  <si>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</si>
  <si>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</si>
  <si>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</si>
  <si>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</si>
  <si>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</si>
  <si>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</si>
  <si>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</si>
  <si>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</si>
  <si>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</si>
  <si>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</si>
  <si>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</si>
  <si>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</si>
  <si>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</si>
  <si>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</si>
  <si>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</si>
  <si>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</si>
  <si>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</si>
  <si>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</si>
  <si>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</si>
  <si>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</si>
  <si>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</si>
  <si>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</si>
  <si>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</si>
  <si>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</si>
  <si>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</si>
  <si>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</si>
  <si>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</si>
  <si>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</si>
  <si>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</si>
  <si>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</si>
  <si>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</si>
  <si>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</si>
  <si>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</si>
  <si>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</si>
  <si>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</si>
  <si>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</si>
  <si>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</si>
  <si>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</si>
  <si>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</si>
  <si>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</si>
  <si>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</si>
  <si>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</si>
  <si>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</si>
  <si>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</si>
  <si>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</si>
  <si>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</si>
  <si>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</si>
  <si>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</si>
  <si>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</si>
  <si>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</si>
  <si>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</si>
  <si>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</si>
  <si>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</si>
  <si>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</si>
  <si>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</si>
  <si>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</si>
  <si>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</si>
  <si>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</si>
  <si>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</si>
  <si>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</si>
  <si>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</si>
  <si>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</si>
  <si>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</si>
  <si>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</si>
  <si>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</si>
  <si>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</si>
  <si>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</si>
  <si>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</si>
  <si>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</si>
  <si>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</si>
  <si>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</si>
  <si>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</si>
  <si>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</si>
  <si>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</si>
  <si>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</si>
  <si>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</si>
  <si>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</si>
  <si>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</si>
  <si>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</si>
  <si>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</si>
  <si>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</si>
  <si>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</si>
  <si>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</si>
  <si>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</si>
  <si>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</si>
  <si>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</si>
  <si>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</si>
  <si>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</si>
  <si>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</si>
  <si>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</si>
  <si>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</si>
  <si>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</si>
  <si>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</si>
  <si>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</si>
  <si>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</si>
  <si>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</si>
  <si>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</si>
  <si>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</si>
  <si>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</si>
  <si>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</si>
  <si>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</si>
  <si>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</si>
  <si>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</si>
  <si>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</si>
  <si>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</si>
  <si>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</si>
  <si>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</si>
  <si>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</si>
  <si>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</si>
  <si>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</si>
  <si>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</si>
  <si>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</si>
  <si>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</si>
  <si>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</si>
  <si>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</si>
  <si>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</si>
  <si>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</si>
  <si>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</si>
  <si>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</si>
  <si>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</si>
  <si>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</si>
  <si>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</si>
  <si>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</si>
  <si>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</si>
  <si>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</si>
  <si>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</si>
  <si>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</si>
  <si>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</si>
  <si>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</si>
  <si>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</si>
  <si>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</si>
  <si>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</si>
  <si>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</si>
  <si>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</si>
  <si>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</si>
  <si>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</si>
  <si>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</si>
  <si>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</si>
  <si>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</si>
  <si>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</si>
  <si>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</si>
  <si>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</si>
  <si>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</si>
  <si>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</si>
  <si>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</si>
  <si>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</si>
  <si>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</si>
  <si>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</si>
  <si>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</si>
  <si>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</si>
  <si>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</si>
  <si>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</si>
  <si>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</si>
  <si>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</si>
  <si>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</si>
  <si>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</si>
  <si>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</si>
  <si>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</si>
  <si>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</si>
  <si>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</si>
  <si>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</si>
  <si>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</si>
  <si>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</si>
  <si>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</si>
  <si>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</si>
  <si>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</si>
  <si>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</si>
  <si>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</si>
  <si>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</si>
  <si>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</si>
  <si>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</si>
  <si>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</si>
  <si>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</si>
  <si>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</si>
  <si>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</si>
  <si>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</si>
  <si>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</si>
  <si>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</si>
  <si>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</si>
  <si>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</si>
  <si>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</si>
  <si>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</si>
  <si>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</si>
  <si>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</si>
  <si>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</si>
  <si>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</si>
  <si>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</si>
  <si>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</si>
  <si>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</si>
  <si>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</si>
  <si>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</si>
  <si>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</si>
  <si>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</si>
  <si>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</si>
  <si>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</si>
  <si>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</si>
  <si>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</si>
  <si>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</si>
  <si>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</si>
  <si>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</si>
  <si>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</si>
  <si>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</si>
  <si>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</si>
  <si>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</si>
  <si>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</si>
  <si>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</si>
  <si>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</si>
  <si>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</si>
  <si>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</si>
  <si>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</si>
  <si>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</si>
  <si>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</si>
  <si>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</si>
  <si>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</si>
  <si>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</si>
  <si>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</si>
  <si>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</si>
  <si>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</si>
  <si>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</si>
  <si>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</si>
  <si>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</si>
  <si>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</si>
  <si>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</si>
  <si>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</si>
  <si>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</si>
  <si>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</si>
  <si>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</si>
  <si>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</si>
  <si>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</si>
  <si>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</si>
  <si>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</si>
  <si>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</si>
  <si>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</si>
  <si>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</si>
  <si>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</si>
  <si>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</si>
  <si>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</si>
  <si>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</si>
  <si>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</si>
  <si>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</si>
  <si>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</si>
  <si>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</si>
  <si>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</si>
  <si>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</si>
  <si>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</si>
  <si>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</si>
  <si>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</si>
  <si>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</si>
  <si>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</si>
  <si>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</si>
  <si>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</si>
  <si>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</si>
  <si>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</si>
  <si>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</si>
  <si>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</si>
  <si>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</si>
  <si>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</si>
  <si>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</si>
  <si>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</si>
  <si>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</si>
  <si>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</si>
  <si>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</si>
  <si>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</si>
  <si>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</si>
  <si>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</si>
  <si>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</si>
  <si>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</si>
  <si>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</si>
  <si>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</si>
  <si>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</si>
  <si>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</si>
  <si>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</si>
  <si>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</si>
  <si>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</si>
  <si>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</si>
  <si>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</si>
  <si>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</si>
  <si>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</si>
  <si>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</si>
  <si>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</si>
  <si>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</si>
  <si>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</si>
  <si>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</si>
  <si>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</si>
  <si>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</si>
  <si>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</si>
  <si>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</si>
  <si>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</si>
  <si>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</si>
  <si>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</si>
  <si>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</si>
  <si>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</si>
  <si>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</si>
  <si>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</si>
  <si>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</si>
  <si>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</si>
  <si>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</si>
  <si>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</si>
  <si>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</si>
  <si>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</si>
  <si>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</si>
  <si>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</si>
  <si>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</si>
  <si>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</si>
  <si>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</si>
  <si>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</si>
  <si>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</si>
  <si>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</si>
  <si>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</si>
  <si>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</si>
  <si>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</si>
  <si>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</si>
  <si>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</si>
  <si>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</si>
  <si>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</si>
  <si>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</si>
  <si>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</si>
  <si>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</si>
  <si>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</si>
  <si>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</si>
  <si>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</si>
  <si>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</si>
  <si>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</si>
  <si>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</si>
  <si>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</si>
  <si>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</si>
  <si>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</si>
  <si>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</si>
  <si>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</si>
  <si>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</si>
  <si>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</si>
  <si>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</si>
  <si>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</si>
  <si>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</si>
  <si>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</si>
  <si>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</si>
  <si>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</si>
  <si>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</si>
  <si>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</si>
  <si>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</si>
  <si>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</si>
  <si>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</si>
  <si>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</si>
  <si>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</si>
  <si>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</si>
  <si>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</si>
  <si>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</si>
  <si>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</si>
  <si>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</si>
  <si>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</si>
  <si>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</si>
  <si>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</si>
  <si>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</si>
  <si>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</si>
  <si>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</si>
  <si>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</si>
  <si>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</si>
  <si>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</si>
  <si>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</si>
  <si>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</si>
  <si>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</si>
  <si>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</si>
  <si>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</si>
  <si>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</si>
  <si>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</si>
  <si>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</si>
  <si>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</si>
  <si>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</si>
  <si>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</si>
  <si>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</si>
  <si>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</si>
  <si>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</si>
  <si>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</si>
  <si>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</si>
  <si>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</si>
  <si>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</si>
  <si>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</si>
  <si>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</si>
  <si>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</si>
  <si>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</si>
  <si>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</si>
  <si>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</si>
  <si>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</si>
  <si>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</si>
  <si>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</si>
  <si>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</si>
  <si>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</si>
  <si>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</si>
  <si>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</si>
  <si>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</si>
  <si>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</si>
  <si>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</si>
  <si>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</si>
  <si>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</si>
  <si>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</si>
  <si>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</si>
  <si>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</si>
  <si>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</si>
  <si>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</si>
  <si>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</si>
  <si>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</si>
  <si>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</si>
  <si>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</si>
  <si>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</si>
  <si>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</si>
  <si>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</si>
  <si>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</si>
  <si>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</si>
  <si>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</si>
  <si>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</si>
  <si>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</si>
  <si>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</si>
  <si>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</si>
  <si>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</si>
  <si>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</si>
  <si>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</si>
  <si>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</si>
  <si>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</si>
  <si>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</si>
  <si>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</si>
  <si>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</si>
  <si>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</si>
  <si>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</si>
  <si>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</si>
  <si>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</si>
  <si>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</si>
  <si>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</si>
  <si>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</si>
  <si>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</si>
  <si>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</si>
  <si>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</si>
  <si>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</si>
  <si>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</si>
  <si>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</si>
  <si>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</si>
  <si>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</si>
  <si>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</si>
  <si>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</si>
  <si>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</si>
  <si>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</si>
  <si>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</si>
  <si>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</si>
  <si>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</si>
  <si>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</si>
  <si>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</si>
  <si>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</si>
  <si>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</si>
  <si>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</si>
  <si>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</si>
  <si>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</si>
  <si>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</si>
  <si>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</si>
  <si>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</si>
  <si>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</si>
  <si>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</si>
  <si>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</si>
  <si>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</si>
  <si>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</si>
  <si>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</si>
  <si>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</si>
  <si>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</si>
  <si>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</si>
  <si>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</si>
  <si>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</si>
  <si>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</si>
  <si>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</si>
  <si>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</si>
  <si>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</si>
  <si>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</si>
  <si>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</si>
  <si>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</si>
  <si>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</si>
  <si>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</si>
  <si>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</si>
  <si>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</si>
  <si>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</si>
  <si>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</si>
  <si>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</si>
  <si>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</si>
  <si>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</si>
  <si>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</si>
  <si>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</si>
  <si>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</si>
  <si>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</si>
  <si>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</si>
  <si>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</si>
  <si>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</si>
  <si>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</si>
  <si>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</si>
  <si>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</si>
  <si>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</si>
  <si>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</si>
  <si>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</si>
  <si>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</si>
  <si>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</si>
  <si>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</si>
  <si>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</si>
  <si>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</si>
  <si>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</si>
  <si>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</si>
  <si>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</si>
  <si>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</si>
  <si>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</si>
  <si>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</si>
  <si>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</si>
  <si>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</si>
  <si>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</si>
  <si>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</si>
  <si>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</si>
  <si>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</si>
  <si>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</si>
  <si>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</si>
  <si>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</si>
  <si>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</si>
  <si>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</si>
  <si>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</si>
  <si>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</si>
  <si>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</si>
  <si>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</si>
  <si>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</si>
  <si>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</si>
  <si>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</si>
  <si>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</si>
  <si>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</si>
  <si>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</si>
  <si>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</si>
  <si>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</si>
  <si>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</si>
  <si>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</si>
  <si>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</si>
  <si>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</si>
  <si>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</si>
  <si>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</si>
  <si>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</si>
  <si>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</si>
  <si>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</si>
  <si>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</si>
  <si>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</si>
  <si>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</si>
  <si>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</si>
  <si>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</si>
  <si>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</si>
  <si>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</si>
  <si>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</si>
  <si>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</si>
  <si>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</si>
  <si>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</si>
  <si>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</si>
  <si>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</si>
  <si>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</si>
  <si>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</si>
  <si>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</si>
  <si>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</si>
  <si>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</si>
  <si>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</si>
  <si>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</si>
  <si>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</si>
  <si>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</si>
  <si>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</si>
  <si>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</si>
  <si>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</si>
  <si>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</si>
  <si>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</si>
  <si>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</si>
  <si>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</si>
  <si>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</si>
  <si>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</si>
  <si>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</si>
  <si>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</si>
  <si>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</si>
  <si>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</si>
  <si>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</si>
  <si>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</si>
  <si>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</si>
  <si>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</si>
  <si>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</si>
  <si>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</si>
  <si>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</si>
  <si>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</si>
  <si>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</si>
  <si>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</si>
  <si>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</si>
  <si>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</si>
  <si>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</si>
  <si>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</si>
  <si>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</si>
  <si>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</si>
  <si>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</si>
  <si>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</si>
  <si>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</si>
  <si>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</si>
  <si>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</si>
  <si>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</si>
  <si>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</si>
  <si>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</si>
  <si>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</si>
  <si>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</si>
  <si>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</si>
  <si>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</si>
  <si>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</si>
  <si>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</si>
  <si>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</si>
  <si>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</si>
  <si>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</si>
  <si>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</si>
  <si>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</si>
  <si>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</si>
  <si>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</si>
  <si>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</si>
  <si>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</si>
  <si>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</si>
  <si>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</si>
  <si>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</si>
  <si>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</si>
  <si>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</si>
  <si>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</si>
  <si>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</si>
  <si>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</si>
  <si>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</si>
  <si>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</si>
  <si>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</si>
  <si>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</si>
  <si>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</si>
  <si>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</si>
  <si>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</si>
  <si>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</si>
  <si>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</si>
  <si>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</si>
  <si>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</si>
  <si>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</si>
  <si>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</si>
  <si>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</si>
  <si>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</si>
  <si>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</si>
  <si>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</si>
  <si>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</si>
  <si>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</si>
  <si>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</si>
  <si>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</si>
  <si>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</si>
  <si>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</si>
  <si>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</si>
  <si>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</si>
  <si>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</si>
  <si>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</si>
  <si>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</si>
  <si>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</si>
  <si>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</si>
  <si>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</si>
  <si>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</si>
  <si>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</si>
  <si>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</si>
  <si>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</si>
  <si>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</si>
  <si>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</si>
  <si>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</si>
  <si>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</si>
  <si>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</si>
  <si>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</si>
  <si>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</si>
  <si>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</si>
  <si>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</si>
  <si>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</si>
  <si>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</si>
  <si>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</si>
  <si>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</si>
  <si>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</si>
  <si>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</si>
  <si>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</si>
  <si>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</si>
  <si>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</si>
  <si>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</si>
  <si>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</si>
  <si>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</si>
  <si>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</si>
  <si>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</si>
  <si>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</si>
  <si>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</si>
  <si>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</si>
  <si>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</si>
  <si>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</si>
  <si>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</si>
  <si>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</si>
  <si>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</si>
  <si>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</si>
  <si>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</si>
  <si>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</si>
  <si>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</si>
  <si>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</si>
  <si>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</si>
  <si>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</si>
  <si>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</si>
  <si>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</si>
  <si>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</si>
  <si>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</si>
  <si>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</si>
  <si>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</si>
  <si>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</si>
  <si>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</si>
  <si>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</si>
  <si>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</si>
  <si>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</si>
  <si>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</si>
  <si>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</si>
  <si>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</si>
  <si>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</si>
  <si>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</si>
  <si>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</si>
  <si>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</si>
  <si>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</si>
  <si>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</si>
  <si>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</si>
  <si>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</si>
  <si>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</si>
  <si>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</si>
  <si>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</si>
  <si>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</si>
  <si>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</si>
  <si>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</si>
  <si>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</si>
  <si>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</si>
  <si>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</si>
  <si>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</si>
  <si>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</si>
  <si>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</si>
  <si>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</si>
  <si>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</si>
  <si>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</si>
  <si>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</si>
  <si>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</si>
  <si>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</si>
  <si>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</si>
  <si>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</si>
  <si>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</si>
  <si>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</si>
  <si>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</si>
  <si>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</si>
  <si>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</si>
  <si>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</si>
  <si>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</si>
  <si>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</si>
  <si>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</si>
  <si>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</si>
  <si>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</si>
  <si>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</si>
  <si>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</si>
  <si>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</si>
  <si>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</si>
  <si>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</si>
  <si>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</si>
  <si>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</si>
  <si>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</si>
  <si>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</si>
  <si>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</si>
  <si>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</si>
  <si>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</si>
  <si>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</si>
  <si>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</si>
  <si>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</si>
  <si>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</si>
  <si>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</si>
  <si>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</si>
  <si>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</si>
  <si>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</si>
  <si>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</si>
  <si>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</si>
  <si>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</si>
  <si>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</si>
  <si>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</si>
  <si>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</si>
  <si>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</si>
  <si>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</si>
  <si>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</si>
  <si>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</si>
  <si>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</si>
  <si>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</si>
  <si>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</si>
  <si>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</si>
  <si>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</si>
  <si>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</si>
  <si>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</si>
  <si>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</si>
  <si>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</si>
  <si>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</si>
  <si>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</si>
  <si>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</si>
  <si>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</si>
  <si>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</si>
  <si>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</si>
  <si>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</si>
  <si>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</si>
  <si>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</si>
  <si>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</si>
  <si>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</si>
  <si>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</si>
  <si>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</si>
  <si>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</si>
  <si>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</si>
  <si>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</si>
  <si>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</si>
  <si>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</si>
  <si>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</si>
  <si>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</si>
  <si>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</si>
  <si>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</si>
  <si>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</si>
  <si>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</si>
  <si>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</si>
  <si>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</si>
  <si>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</si>
  <si>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</si>
  <si>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</si>
  <si>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</si>
  <si>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</si>
  <si>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</si>
  <si>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</si>
  <si>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</si>
  <si>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</si>
  <si>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</si>
  <si>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</si>
  <si>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</si>
  <si>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</si>
  <si>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</si>
  <si>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</si>
  <si>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</si>
  <si>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</si>
  <si>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</si>
  <si>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</si>
  <si>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</si>
  <si>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</si>
  <si>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</si>
  <si>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</si>
  <si>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</si>
  <si>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</si>
  <si>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</si>
  <si>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</si>
  <si>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</si>
  <si>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</si>
  <si>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</si>
  <si>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</si>
  <si>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</si>
  <si>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</si>
  <si>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</si>
  <si>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</si>
  <si>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</si>
  <si>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</si>
  <si>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</si>
  <si>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</si>
  <si>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</si>
  <si>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</si>
  <si>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</si>
  <si>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</si>
  <si>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</si>
  <si>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</si>
  <si>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</si>
  <si>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</si>
  <si>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</si>
  <si>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</si>
  <si>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</si>
  <si>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</si>
  <si>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</si>
  <si>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</si>
  <si>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</si>
  <si>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</si>
  <si>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</si>
  <si>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</si>
  <si>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</si>
  <si>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</si>
  <si>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</si>
  <si>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</si>
  <si>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</si>
  <si>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</si>
  <si>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</si>
  <si>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</si>
  <si>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</si>
  <si>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</si>
  <si>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</si>
  <si>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</si>
  <si>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</si>
  <si>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</si>
  <si>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</si>
  <si>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</si>
  <si>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</si>
  <si>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</si>
  <si>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</si>
  <si>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</si>
  <si>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</si>
  <si>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</si>
  <si>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</si>
  <si>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</si>
  <si>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</si>
  <si>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</si>
  <si>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</si>
  <si>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</si>
  <si>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</si>
  <si>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</si>
  <si>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</si>
  <si>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</si>
  <si>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</si>
  <si>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</si>
  <si>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</si>
  <si>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</si>
  <si>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</si>
  <si>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</si>
  <si>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</si>
  <si>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</si>
  <si>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</si>
  <si>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</si>
  <si>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</si>
  <si>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</si>
  <si>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</si>
  <si>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</si>
  <si>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</si>
  <si>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</si>
  <si>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</si>
  <si>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</si>
  <si>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</si>
  <si>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</si>
  <si>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</si>
  <si>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</si>
  <si>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</si>
  <si>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</si>
  <si>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</si>
  <si>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</si>
  <si>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</si>
  <si>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</si>
  <si>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</si>
  <si>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</si>
  <si>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</si>
  <si>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</si>
  <si>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</si>
  <si>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</si>
  <si>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</si>
  <si>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</si>
  <si>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</si>
  <si>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</si>
  <si>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</si>
  <si>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</si>
  <si>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</si>
  <si>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</si>
  <si>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</si>
  <si>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</si>
  <si>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</si>
  <si>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</si>
  <si>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</si>
  <si>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</si>
  <si>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</si>
  <si>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</si>
  <si>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</si>
  <si>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</si>
  <si>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</si>
  <si>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</si>
  <si>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</si>
  <si>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</si>
  <si>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</si>
  <si>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</si>
  <si>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</si>
  <si>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</si>
  <si>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</si>
  <si>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</si>
  <si>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</si>
  <si>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</si>
  <si>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</si>
  <si>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</si>
  <si>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</si>
  <si>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</si>
  <si>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</si>
  <si>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</si>
  <si>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</si>
  <si>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</si>
  <si>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</si>
  <si>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</si>
  <si>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</si>
  <si>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</si>
  <si>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</si>
  <si>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</si>
  <si>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</si>
  <si>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</si>
  <si>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</si>
  <si>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</si>
  <si>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</si>
  <si>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</si>
  <si>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</si>
  <si>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</si>
  <si>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</si>
  <si>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</si>
  <si>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</si>
  <si>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</si>
  <si>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</si>
  <si>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</si>
  <si>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</si>
  <si>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</si>
  <si>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</si>
  <si>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</si>
  <si>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</si>
  <si>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</si>
  <si>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</si>
  <si>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</si>
  <si>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</si>
  <si>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</si>
  <si>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</si>
  <si>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</si>
  <si>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</si>
  <si>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</si>
  <si>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</si>
  <si>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</si>
  <si>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</si>
  <si>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</si>
  <si>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</si>
  <si>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</si>
  <si>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</si>
  <si>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</si>
  <si>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</si>
  <si>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</si>
  <si>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</si>
  <si>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</si>
  <si>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</si>
  <si>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</si>
  <si>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</si>
  <si>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</si>
  <si>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</si>
  <si>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</si>
  <si>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</si>
  <si>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</si>
  <si>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</si>
  <si>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</si>
  <si>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</si>
  <si>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</si>
  <si>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</si>
  <si>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</si>
  <si>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</si>
  <si>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</si>
  <si>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</si>
  <si>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</si>
  <si>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</si>
  <si>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</si>
  <si>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</si>
  <si>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</si>
  <si>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</si>
  <si>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</si>
  <si>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</si>
  <si>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</si>
  <si>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</si>
  <si>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</si>
  <si>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</si>
  <si>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</si>
  <si>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</si>
  <si>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</si>
  <si>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</si>
  <si>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</si>
  <si>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</si>
  <si>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</si>
  <si>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</si>
  <si>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</si>
  <si>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</si>
  <si>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</si>
  <si>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</si>
  <si>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</si>
  <si>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</si>
  <si>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</si>
  <si>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</si>
  <si>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</si>
  <si>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</si>
  <si>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</si>
  <si>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</si>
  <si>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</si>
  <si>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</si>
  <si>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</si>
  <si>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</si>
  <si>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</si>
  <si>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</si>
  <si>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</si>
  <si>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</si>
  <si>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</si>
  <si>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</si>
  <si>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</si>
  <si>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</si>
  <si>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</si>
  <si>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</si>
  <si>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</si>
  <si>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</si>
  <si>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</si>
  <si>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</si>
  <si>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</si>
  <si>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</si>
  <si>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</si>
  <si>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</si>
  <si>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</si>
  <si>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</si>
  <si>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</si>
  <si>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</si>
  <si>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</si>
  <si>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</si>
  <si>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</si>
  <si>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</si>
  <si>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</si>
  <si>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</si>
  <si>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</si>
  <si>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</si>
  <si>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</si>
  <si>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</si>
  <si>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</si>
  <si>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</si>
  <si>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</si>
  <si>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</si>
  <si>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</si>
  <si>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</si>
  <si>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</si>
  <si>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</si>
  <si>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</si>
  <si>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</si>
  <si>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</si>
  <si>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</si>
  <si>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</si>
  <si>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</si>
  <si>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</si>
  <si>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</si>
  <si>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</si>
  <si>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</si>
  <si>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</si>
  <si>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</si>
  <si>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</si>
  <si>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</si>
  <si>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</si>
  <si>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</si>
  <si>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</si>
  <si>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</si>
  <si>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</si>
  <si>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</si>
  <si>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</si>
  <si>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</si>
  <si>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</si>
  <si>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</si>
  <si>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</si>
  <si>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</si>
  <si>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</si>
  <si>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</si>
  <si>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</si>
  <si>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</si>
  <si>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</si>
  <si>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</si>
  <si>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</si>
  <si>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</si>
  <si>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</si>
  <si>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</si>
  <si>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</si>
  <si>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</si>
  <si>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</si>
  <si>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</si>
  <si>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</si>
  <si>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</si>
  <si>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</si>
  <si>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</si>
  <si>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</si>
  <si>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</si>
  <si>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</si>
  <si>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</si>
  <si>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</si>
  <si>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</si>
  <si>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</si>
  <si>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</si>
  <si>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</si>
  <si>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</si>
  <si>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</si>
  <si>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</si>
  <si>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</si>
  <si>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</si>
  <si>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</si>
  <si>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</si>
  <si>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</si>
  <si>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</si>
  <si>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</si>
  <si>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</si>
  <si>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</si>
  <si>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</si>
  <si>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</si>
  <si>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</si>
  <si>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</si>
  <si>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</si>
  <si>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</si>
  <si>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</si>
  <si>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</si>
  <si>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</si>
  <si>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</si>
  <si>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</si>
  <si>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</si>
  <si>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</si>
  <si>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</si>
  <si>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</si>
  <si>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</si>
  <si>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</si>
  <si>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</si>
  <si>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</si>
  <si>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</si>
  <si>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</si>
  <si>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</si>
  <si>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</si>
  <si>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</si>
  <si>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</si>
  <si>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</si>
  <si>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</si>
  <si>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</si>
  <si>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</si>
  <si>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</si>
  <si>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</si>
  <si>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</si>
  <si>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</si>
  <si>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</si>
  <si>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</si>
  <si>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</si>
  <si>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</si>
  <si>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</si>
  <si>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</si>
  <si>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</si>
  <si>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</si>
  <si>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</si>
  <si>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</si>
  <si>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</si>
  <si>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</si>
  <si>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</si>
  <si>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</si>
  <si>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</si>
  <si>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</si>
  <si>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</si>
  <si>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</si>
  <si>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</si>
  <si>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</si>
  <si>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</si>
  <si>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</si>
  <si>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</si>
  <si>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</si>
  <si>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</si>
  <si>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</si>
  <si>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</si>
  <si>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</si>
  <si>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</si>
  <si>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</si>
  <si>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</si>
  <si>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</si>
  <si>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</si>
  <si>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</si>
  <si>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</si>
  <si>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</si>
  <si>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</si>
  <si>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</si>
  <si>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</si>
  <si>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</si>
  <si>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</si>
  <si>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</si>
  <si>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</si>
  <si>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</si>
  <si>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</si>
  <si>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</si>
  <si>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</si>
  <si>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</si>
  <si>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</si>
  <si>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</si>
  <si>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</si>
  <si>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</si>
  <si>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</si>
  <si>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</si>
  <si>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</si>
  <si>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</si>
  <si>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</si>
  <si>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</si>
  <si>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</si>
  <si>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</si>
  <si>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</si>
  <si>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</si>
  <si>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</si>
  <si>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</si>
  <si>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</si>
  <si>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</si>
  <si>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</si>
  <si>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</si>
  <si>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</si>
  <si>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</si>
  <si>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</si>
  <si>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</si>
  <si>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</si>
  <si>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</si>
  <si>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</si>
  <si>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</si>
  <si>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</si>
  <si>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</si>
  <si>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</si>
  <si>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</si>
  <si>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</si>
  <si>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</si>
  <si>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</si>
  <si>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</si>
  <si>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</si>
  <si>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</si>
  <si>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</si>
  <si>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</si>
  <si>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</si>
  <si>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</si>
  <si>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</si>
  <si>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</si>
  <si>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</si>
  <si>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</si>
  <si>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</si>
  <si>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</si>
  <si>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</si>
  <si>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</si>
  <si>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</si>
  <si>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</si>
  <si>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</si>
  <si>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</si>
  <si>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</si>
  <si>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</si>
  <si>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</si>
  <si>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</si>
  <si>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</si>
  <si>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</si>
  <si>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</si>
  <si>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</si>
  <si>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</si>
  <si>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</si>
  <si>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</si>
  <si>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</si>
  <si>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</si>
  <si>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</si>
  <si>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</si>
  <si>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</si>
  <si>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</si>
  <si>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</si>
  <si>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</si>
  <si>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</si>
  <si>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</si>
  <si>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</si>
  <si>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</si>
  <si>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</si>
  <si>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</si>
  <si>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</si>
  <si>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</si>
  <si>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</si>
  <si>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</si>
  <si>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</si>
  <si>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</si>
  <si>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</si>
  <si>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</si>
  <si>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</si>
  <si>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</si>
  <si>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</si>
  <si>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</si>
  <si>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</si>
  <si>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</si>
  <si>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</si>
  <si>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</si>
  <si>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</si>
  <si>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</si>
  <si>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</si>
  <si>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</si>
  <si>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</si>
  <si>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</si>
  <si>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</si>
  <si>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</si>
  <si>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</si>
  <si>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</si>
  <si>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</si>
  <si>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</si>
  <si>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</si>
  <si>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</si>
  <si>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</si>
  <si>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</si>
  <si>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</si>
  <si>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</si>
  <si>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</si>
  <si>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</si>
  <si>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</si>
  <si>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</si>
  <si>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</si>
  <si>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</si>
  <si>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</si>
  <si>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</si>
  <si>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</si>
  <si>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</si>
  <si>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</si>
  <si>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</si>
  <si>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</si>
  <si>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</si>
  <si>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</si>
  <si>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</si>
  <si>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</si>
  <si>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</si>
  <si>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</si>
  <si>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</si>
  <si>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</si>
  <si>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</si>
  <si>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</si>
  <si>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</si>
  <si>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</si>
  <si>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</si>
  <si>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</si>
  <si>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</si>
  <si>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</si>
  <si>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</si>
  <si>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</si>
  <si>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</si>
  <si>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</si>
  <si>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</si>
  <si>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</si>
  <si>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</si>
  <si>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</si>
  <si>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</si>
  <si>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</si>
  <si>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</si>
  <si>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</si>
  <si>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</si>
  <si>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</si>
  <si>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</si>
  <si>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</si>
  <si>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</si>
  <si>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</si>
  <si>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</si>
  <si>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</si>
  <si>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</si>
  <si>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</si>
  <si>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</si>
  <si>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</si>
  <si>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</si>
  <si>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</si>
  <si>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</si>
  <si>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</si>
  <si>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</si>
  <si>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</si>
  <si>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</si>
  <si>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</si>
  <si>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</si>
  <si>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</si>
  <si>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</si>
  <si>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</si>
  <si>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</si>
  <si>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</si>
  <si>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</si>
  <si>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</si>
  <si>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</si>
  <si>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</si>
  <si>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</si>
  <si>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</si>
  <si>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</si>
  <si>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</si>
  <si>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</si>
  <si>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</si>
  <si>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</si>
  <si>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</si>
  <si>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</si>
  <si>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</si>
  <si>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</si>
  <si>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</si>
  <si>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</si>
  <si>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</si>
  <si>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</si>
  <si>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</si>
  <si>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</si>
  <si>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</si>
  <si>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</si>
  <si>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</si>
  <si>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</si>
  <si>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</si>
  <si>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</si>
  <si>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</si>
  <si>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</si>
  <si>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</si>
  <si>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</si>
  <si>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</si>
  <si>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</si>
  <si>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</si>
  <si>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</si>
  <si>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</si>
  <si>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</si>
  <si>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</si>
  <si>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</si>
  <si>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</si>
  <si>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</si>
  <si>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</si>
  <si>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</si>
  <si>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</si>
  <si>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</si>
  <si>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</si>
  <si>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</si>
  <si>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</si>
  <si>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</si>
  <si>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</si>
  <si>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</si>
  <si>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</si>
  <si>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</si>
  <si>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</si>
  <si>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</si>
  <si>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</si>
  <si>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</si>
  <si>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</si>
  <si>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</si>
  <si>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</si>
  <si>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</si>
  <si>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</si>
  <si>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</si>
  <si>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</si>
  <si>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</si>
  <si>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</si>
  <si>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</si>
  <si>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</si>
  <si>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</si>
  <si>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</si>
  <si>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</si>
  <si>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</si>
  <si>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</si>
  <si>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</si>
  <si>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</si>
  <si>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</si>
  <si>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</si>
  <si>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</si>
  <si>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</si>
  <si>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</si>
  <si>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</si>
  <si>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</si>
  <si>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</si>
  <si>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</si>
  <si>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</si>
  <si>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</si>
  <si>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</si>
  <si>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</si>
  <si>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</si>
  <si>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</si>
  <si>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</si>
  <si>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</si>
  <si>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</si>
  <si>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</si>
  <si>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</si>
  <si>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</si>
  <si>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</si>
  <si>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</si>
  <si>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</si>
  <si>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</si>
  <si>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</si>
  <si>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</si>
  <si>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</si>
  <si>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</si>
  <si>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</si>
  <si>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</si>
  <si>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</si>
  <si>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</si>
  <si>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</si>
  <si>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</si>
  <si>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</si>
  <si>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</si>
  <si>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</si>
  <si>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</si>
  <si>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</si>
  <si>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</si>
  <si>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</si>
  <si>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</si>
  <si>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</si>
  <si>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</si>
  <si>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</si>
  <si>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</si>
  <si>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</si>
  <si>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</si>
  <si>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</si>
  <si>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</si>
  <si>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</si>
  <si>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</si>
  <si>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</si>
  <si>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</si>
  <si>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</si>
  <si>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</si>
  <si>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</si>
  <si>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</si>
  <si>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</si>
  <si>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</si>
  <si>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</si>
  <si>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</si>
  <si>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</si>
  <si>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</si>
  <si>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</si>
  <si>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</si>
  <si>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</si>
  <si>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</si>
  <si>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</si>
  <si>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</si>
  <si>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</si>
  <si>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</si>
  <si>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</si>
  <si>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</si>
  <si>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</si>
  <si>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</si>
  <si>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</si>
  <si>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</si>
  <si>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</si>
  <si>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</si>
  <si>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</si>
  <si>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</si>
  <si>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</si>
  <si>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</si>
  <si>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</si>
  <si>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</si>
  <si>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</si>
  <si>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</si>
  <si>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</si>
  <si>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</si>
  <si>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</si>
  <si>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</si>
  <si>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</si>
  <si>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</si>
  <si>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</si>
  <si>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</si>
  <si>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</si>
  <si>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</si>
  <si>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</si>
  <si>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</si>
  <si>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</si>
  <si>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</si>
  <si>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</si>
  <si>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</si>
  <si>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</si>
  <si>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</si>
  <si>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</si>
  <si>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</si>
  <si>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</si>
  <si>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</si>
  <si>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</si>
  <si>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</si>
  <si>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</si>
  <si>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</si>
  <si>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</si>
  <si>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</si>
  <si>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</si>
  <si>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</si>
  <si>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</si>
  <si>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</si>
  <si>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</si>
  <si>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</si>
  <si>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</si>
  <si>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</si>
  <si>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</si>
  <si>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</si>
  <si>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</si>
  <si>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</si>
  <si>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</si>
  <si>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</si>
  <si>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</si>
  <si>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</si>
  <si>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</si>
  <si>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</si>
  <si>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</si>
  <si>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</si>
  <si>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</si>
  <si>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</si>
  <si>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</si>
  <si>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</si>
  <si>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</si>
  <si>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</si>
  <si>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</si>
  <si>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</si>
  <si>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</si>
  <si>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</si>
  <si>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</si>
  <si>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</si>
  <si>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</si>
  <si>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</si>
  <si>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</si>
  <si>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</si>
  <si>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</si>
  <si>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</si>
  <si>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</si>
  <si>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</si>
  <si>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</si>
  <si>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</si>
  <si>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</si>
  <si>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</si>
  <si>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</si>
  <si>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</si>
  <si>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</si>
  <si>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</si>
  <si>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</si>
  <si>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</si>
  <si>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</si>
  <si>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</si>
  <si>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</si>
  <si>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</si>
  <si>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</si>
  <si>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</si>
  <si>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</si>
  <si>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</si>
  <si>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</si>
  <si>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</si>
  <si>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</si>
  <si>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</si>
  <si>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</si>
  <si>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</si>
  <si>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</si>
  <si>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</si>
  <si>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</si>
  <si>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</si>
  <si>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</si>
  <si>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</si>
  <si>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</si>
  <si>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</si>
  <si>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</si>
  <si>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</si>
  <si>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</si>
  <si>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</si>
  <si>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</si>
  <si>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</si>
  <si>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</si>
  <si>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</si>
  <si>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</si>
  <si>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</si>
  <si>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</si>
  <si>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</si>
  <si>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</si>
  <si>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</si>
  <si>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</si>
  <si>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</si>
  <si>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</si>
  <si>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</si>
  <si>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</si>
  <si>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</si>
  <si>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</si>
  <si>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</si>
  <si>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</si>
  <si>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</si>
  <si>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</si>
  <si>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</si>
  <si>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</si>
  <si>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</si>
  <si>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</si>
  <si>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</si>
  <si>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</si>
  <si>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</si>
  <si>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</si>
  <si>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</si>
  <si>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</si>
  <si>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</si>
  <si>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</si>
  <si>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</si>
  <si>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</si>
  <si>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</si>
  <si>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</si>
  <si>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</si>
  <si>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</si>
  <si>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</si>
  <si>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</si>
  <si>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</si>
  <si>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</si>
  <si>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</si>
  <si>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</si>
  <si>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</si>
  <si>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</si>
  <si>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</si>
  <si>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</si>
  <si>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</si>
  <si>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</si>
  <si>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</si>
  <si>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</si>
  <si>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</si>
  <si>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</si>
  <si>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</si>
  <si>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</si>
  <si>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</si>
  <si>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</si>
  <si>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</si>
  <si>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</si>
  <si>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</si>
  <si>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</si>
  <si>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</si>
  <si>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</si>
  <si>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</si>
  <si>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</si>
  <si>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</si>
  <si>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</si>
  <si>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</si>
  <si>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</si>
  <si>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</si>
  <si>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</si>
  <si>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</si>
  <si>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</si>
  <si>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</si>
  <si>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</si>
  <si>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</si>
  <si>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</si>
  <si>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</si>
  <si>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</si>
  <si>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</si>
  <si>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</si>
  <si>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</si>
  <si>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</si>
  <si>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</si>
  <si>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</si>
  <si>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</si>
  <si>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</si>
  <si>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</si>
  <si>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</si>
  <si>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</si>
  <si>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</si>
  <si>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</si>
  <si>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</si>
  <si>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</si>
  <si>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</si>
  <si>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</si>
  <si>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</si>
  <si>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</si>
  <si>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</si>
  <si>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</si>
  <si>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</si>
  <si>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</si>
  <si>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</si>
  <si>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</si>
  <si>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</si>
  <si>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</si>
  <si>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</si>
  <si>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</si>
  <si>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</si>
  <si>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</si>
  <si>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</si>
  <si>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</si>
  <si>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</si>
  <si>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</si>
  <si>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</si>
  <si>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</si>
  <si>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</si>
  <si>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</si>
  <si>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</si>
  <si>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</si>
  <si>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</si>
  <si>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</si>
  <si>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</si>
  <si>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</si>
  <si>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</si>
  <si>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</si>
  <si>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</si>
  <si>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</si>
  <si>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</si>
  <si>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</si>
  <si>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</si>
  <si>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</si>
  <si>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</si>
  <si>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</si>
  <si>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</si>
  <si>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</si>
  <si>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</si>
  <si>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</si>
  <si>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</si>
  <si>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</si>
  <si>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</si>
  <si>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</si>
  <si>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</si>
  <si>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</si>
  <si>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</si>
  <si>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</si>
  <si>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</si>
  <si>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</si>
  <si>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</si>
  <si>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</si>
  <si>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</si>
  <si>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</si>
  <si>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</si>
  <si>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</si>
  <si>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</si>
  <si>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</si>
  <si>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</si>
  <si>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</si>
  <si>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</si>
  <si>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</si>
  <si>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</si>
  <si>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</si>
  <si>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</si>
  <si>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</si>
  <si>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</si>
  <si>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</si>
  <si>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</si>
  <si>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</si>
  <si>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</si>
  <si>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</si>
  <si>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</si>
  <si>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</si>
  <si>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</si>
  <si>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</si>
  <si>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</si>
  <si>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</si>
  <si>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</si>
  <si>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</si>
  <si>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</si>
  <si>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</si>
  <si>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</si>
  <si>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</si>
  <si>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</si>
  <si>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</si>
  <si>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</si>
  <si>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</si>
  <si>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</si>
  <si>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</si>
  <si>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</si>
  <si>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</si>
  <si>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</si>
  <si>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</si>
  <si>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</si>
  <si>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</si>
  <si>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</si>
  <si>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</si>
  <si>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</si>
  <si>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</si>
  <si>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</si>
  <si>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</si>
  <si>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</si>
  <si>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</si>
  <si>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</si>
  <si>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</si>
  <si>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</si>
  <si>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</si>
  <si>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</si>
  <si>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</si>
  <si>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</si>
  <si>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</si>
  <si>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</si>
  <si>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</si>
  <si>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</si>
  <si>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</si>
  <si>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</si>
  <si>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</si>
  <si>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</si>
  <si>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</si>
  <si>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</si>
  <si>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</si>
  <si>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</si>
  <si>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</si>
  <si>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</si>
  <si>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</si>
  <si>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</si>
  <si>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</si>
  <si>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</si>
  <si>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</si>
  <si>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</si>
  <si>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</si>
  <si>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</si>
  <si>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</si>
  <si>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</si>
  <si>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</si>
  <si>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</si>
  <si>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</si>
  <si>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</si>
  <si>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</si>
  <si>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</si>
  <si>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</si>
  <si>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</si>
  <si>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</si>
  <si>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</si>
  <si>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</si>
  <si>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</si>
  <si>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</si>
  <si>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</si>
  <si>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</si>
  <si>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</si>
  <si>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</si>
  <si>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</si>
  <si>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</si>
  <si>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</si>
  <si>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</si>
  <si>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</si>
  <si>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</si>
  <si>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</si>
  <si>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</si>
  <si>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</si>
  <si>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</si>
  <si>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</si>
  <si>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</si>
  <si>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</si>
  <si>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</si>
  <si>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</si>
  <si>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</si>
  <si>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</si>
  <si>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</si>
  <si>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</si>
  <si>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</si>
  <si>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</si>
  <si>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</si>
  <si>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</si>
  <si>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</si>
  <si>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</si>
  <si>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</si>
  <si>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</si>
  <si>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</si>
  <si>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</si>
  <si>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</si>
  <si>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</si>
  <si>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</si>
  <si>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</si>
  <si>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</si>
  <si>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</si>
  <si>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</si>
  <si>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</si>
  <si>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</si>
  <si>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</si>
  <si>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</si>
  <si>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</si>
  <si>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</si>
  <si>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</si>
  <si>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</si>
  <si>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</si>
  <si>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</si>
  <si>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</si>
  <si>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</si>
  <si>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</si>
  <si>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</si>
  <si>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</si>
  <si>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</si>
  <si>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</si>
  <si>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</si>
  <si>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</si>
  <si>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</si>
  <si>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</si>
  <si>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</si>
  <si>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</si>
  <si>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</si>
  <si>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</si>
  <si>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</si>
  <si>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</si>
  <si>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</si>
  <si>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</si>
  <si>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</si>
  <si>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</si>
  <si>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</si>
  <si>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</si>
  <si>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</si>
  <si>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</si>
  <si>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</si>
  <si>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</si>
  <si>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</si>
  <si>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</si>
  <si>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</si>
  <si>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</si>
  <si>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</si>
  <si>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</si>
  <si>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</si>
  <si>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</si>
  <si>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</si>
  <si>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</si>
  <si>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</si>
  <si>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</si>
  <si>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</si>
  <si>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</si>
  <si>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</si>
  <si>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</si>
  <si>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</si>
  <si>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</si>
  <si>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</si>
  <si>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</si>
  <si>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</si>
  <si>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</si>
  <si>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</si>
  <si>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</si>
  <si>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</si>
  <si>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</si>
  <si>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</si>
  <si>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</si>
  <si>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</si>
  <si>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</si>
  <si>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</si>
  <si>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</si>
  <si>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</si>
  <si>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</si>
  <si>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</si>
  <si>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</si>
  <si>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</si>
  <si>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</si>
  <si>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</si>
  <si>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</si>
  <si>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</si>
  <si>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</si>
  <si>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</si>
  <si>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</si>
  <si>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</si>
  <si>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</si>
  <si>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</si>
  <si>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</si>
  <si>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</si>
  <si>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</si>
  <si>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</si>
  <si>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</si>
  <si>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</si>
  <si>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</si>
  <si>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</si>
  <si>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</si>
  <si>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</si>
  <si>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</si>
  <si>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</si>
  <si>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</si>
  <si>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</si>
  <si>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</si>
  <si>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</si>
  <si>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</si>
  <si>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</si>
  <si>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</si>
  <si>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</si>
  <si>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</si>
  <si>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</si>
  <si>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</si>
  <si>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</si>
  <si>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</si>
  <si>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</si>
  <si>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</si>
  <si>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</si>
  <si>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</si>
  <si>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</si>
  <si>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</si>
  <si>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</si>
  <si>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</si>
  <si>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</si>
  <si>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</si>
  <si>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</si>
  <si>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</si>
  <si>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</si>
  <si>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</si>
  <si>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</si>
  <si>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</si>
  <si>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</si>
  <si>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</si>
  <si>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</si>
  <si>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</si>
  <si>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</si>
  <si>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</si>
  <si>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</si>
  <si>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</si>
  <si>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</si>
  <si>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</si>
  <si>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</si>
  <si>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</si>
  <si>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</si>
  <si>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</si>
  <si>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</si>
  <si>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</si>
  <si>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</si>
  <si>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</si>
  <si>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</si>
  <si>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</si>
  <si>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</si>
  <si>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</si>
  <si>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</si>
  <si>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</si>
  <si>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</si>
  <si>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</si>
  <si>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</si>
  <si>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</si>
  <si>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</si>
  <si>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</si>
  <si>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</si>
  <si>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</si>
  <si>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</si>
  <si>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</si>
  <si>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</si>
  <si>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</si>
  <si>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</si>
  <si>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</si>
  <si>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</si>
  <si>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</si>
  <si>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</si>
  <si>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</si>
  <si>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</si>
  <si>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</si>
  <si>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</si>
  <si>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</si>
  <si>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</si>
  <si>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</si>
  <si>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</si>
  <si>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</si>
  <si>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</si>
  <si>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</si>
  <si>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</si>
  <si>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</si>
  <si>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</si>
  <si>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</si>
  <si>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</si>
  <si>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</si>
  <si>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</si>
  <si>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</si>
  <si>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</si>
  <si>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</si>
  <si>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</si>
  <si>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</si>
  <si>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</si>
  <si>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</si>
  <si>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</si>
  <si>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</si>
  <si>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</si>
  <si>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</si>
  <si>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</si>
  <si>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</si>
  <si>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</si>
  <si>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</si>
  <si>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</si>
  <si>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</si>
  <si>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</si>
  <si>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</si>
  <si>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</si>
  <si>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</si>
  <si>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</si>
  <si>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</si>
  <si>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</si>
  <si>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</si>
  <si>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</si>
  <si>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</si>
  <si>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</si>
  <si>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</si>
  <si>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</si>
  <si>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</si>
  <si>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</si>
  <si>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</si>
  <si>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</si>
  <si>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</si>
  <si>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</si>
  <si>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</si>
  <si>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</si>
  <si>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</si>
  <si>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</si>
  <si>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</si>
  <si>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</si>
  <si>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</si>
  <si>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</si>
  <si>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</si>
  <si>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</si>
  <si>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</si>
  <si>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</si>
  <si>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</si>
  <si>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</si>
  <si>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</si>
  <si>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</si>
  <si>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</si>
  <si>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</si>
  <si>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</si>
  <si>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</si>
  <si>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</si>
  <si>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</si>
  <si>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</si>
  <si>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</si>
  <si>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</si>
  <si>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</si>
  <si>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</si>
  <si>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</si>
  <si>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</si>
  <si>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</si>
  <si>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</si>
  <si>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</si>
  <si>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</si>
  <si>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</si>
  <si>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</si>
  <si>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</si>
  <si>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</si>
  <si>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</si>
  <si>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</si>
  <si>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</si>
  <si>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</si>
  <si>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</si>
  <si>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</si>
  <si>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</si>
  <si>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</si>
  <si>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</si>
  <si>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</si>
  <si>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</si>
  <si>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</si>
  <si>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</si>
  <si>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</si>
  <si>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</si>
  <si>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</si>
  <si>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</si>
  <si>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</si>
  <si>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</si>
  <si>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</si>
  <si>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</si>
  <si>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</si>
  <si>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</si>
  <si>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</si>
  <si>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</si>
  <si>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</si>
  <si>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</si>
  <si>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</si>
  <si>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</si>
  <si>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</si>
  <si>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</si>
  <si>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</si>
  <si>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</si>
  <si>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</si>
  <si>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</si>
  <si>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</si>
  <si>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</si>
  <si>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</si>
  <si>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</si>
  <si>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</si>
  <si>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</si>
  <si>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</si>
  <si>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</si>
  <si>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</si>
  <si>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</si>
  <si>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</si>
  <si>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</si>
  <si>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</si>
  <si>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</si>
  <si>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</si>
  <si>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</si>
  <si>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</si>
  <si>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</si>
  <si>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</si>
  <si>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</si>
  <si>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</si>
  <si>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</si>
  <si>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</si>
  <si>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</si>
  <si>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</si>
  <si>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</si>
  <si>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</si>
  <si>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</si>
  <si>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</si>
  <si>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</si>
  <si>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</si>
  <si>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</si>
  <si>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</si>
  <si>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</si>
  <si>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</si>
  <si>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</si>
  <si>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</si>
  <si>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</si>
  <si>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</si>
  <si>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</si>
  <si>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</si>
  <si>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</si>
  <si>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</si>
  <si>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</si>
  <si>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</si>
  <si>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</si>
  <si>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</si>
  <si>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</si>
  <si>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</si>
  <si>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</si>
  <si>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</si>
  <si>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</si>
  <si>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</si>
  <si>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</si>
  <si>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</si>
  <si>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</si>
  <si>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</si>
  <si>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</si>
  <si>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</si>
  <si>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</si>
  <si>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</si>
  <si>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</si>
  <si>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</si>
  <si>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</si>
  <si>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</si>
  <si>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</si>
  <si>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</si>
  <si>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</si>
  <si>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</si>
  <si>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</si>
  <si>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</si>
  <si>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</si>
  <si>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</si>
  <si>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</si>
  <si>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</si>
  <si>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</si>
  <si>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</si>
  <si>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</si>
  <si>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</si>
  <si>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</si>
  <si>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</si>
  <si>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</si>
  <si>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</si>
  <si>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</si>
  <si>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</si>
  <si>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</si>
  <si>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</si>
  <si>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</si>
  <si>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</si>
  <si>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</si>
  <si>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</si>
  <si>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</si>
  <si>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</si>
  <si>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</si>
  <si>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</si>
  <si>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</si>
  <si>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</si>
  <si>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</si>
  <si>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</si>
  <si>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</si>
  <si>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</si>
  <si>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</si>
  <si>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</si>
  <si>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</si>
  <si>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</si>
  <si>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</si>
  <si>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</si>
  <si>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</si>
  <si>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</si>
  <si>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</si>
  <si>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</si>
  <si>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</si>
  <si>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</si>
  <si>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</si>
  <si>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</si>
  <si>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</si>
  <si>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</si>
  <si>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</si>
  <si>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</si>
  <si>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</si>
  <si>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</si>
  <si>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</si>
  <si>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</si>
  <si>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</si>
  <si>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</si>
  <si>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</si>
  <si>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</si>
  <si>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</si>
  <si>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</si>
  <si>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</si>
  <si>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</si>
  <si>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</si>
  <si>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</si>
  <si>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</si>
  <si>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</si>
  <si>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</si>
  <si>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</si>
  <si>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</si>
  <si>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</si>
  <si>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</si>
  <si>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</si>
  <si>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</si>
  <si>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</si>
  <si>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</si>
  <si>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</si>
  <si>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</si>
  <si>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</si>
  <si>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</si>
  <si>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</si>
  <si>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</si>
  <si>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</si>
  <si>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</si>
  <si>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</si>
  <si>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</si>
  <si>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</si>
  <si>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</si>
  <si>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</si>
  <si>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</si>
  <si>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</si>
  <si>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</si>
  <si>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</si>
  <si>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</si>
  <si>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</si>
  <si>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</si>
  <si>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</si>
  <si>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</si>
  <si>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</si>
  <si>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</si>
  <si>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</si>
  <si>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</si>
  <si>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</si>
  <si>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</si>
  <si>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</si>
  <si>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</si>
  <si>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</si>
  <si>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</si>
  <si>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</si>
  <si>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</si>
  <si>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</si>
  <si>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</si>
  <si>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</si>
  <si>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</si>
  <si>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</si>
  <si>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</si>
  <si>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</si>
  <si>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</si>
  <si>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</si>
  <si>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</si>
  <si>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</si>
  <si>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</si>
  <si>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</si>
  <si>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</si>
  <si>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</si>
  <si>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</si>
  <si>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</si>
  <si>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</si>
  <si>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</si>
  <si>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</si>
  <si>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</si>
  <si>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</si>
  <si>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</si>
  <si>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</si>
  <si>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</si>
  <si>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</si>
  <si>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</si>
  <si>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</si>
  <si>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</si>
  <si>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</si>
  <si>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</si>
  <si>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</si>
  <si>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</si>
  <si>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</si>
  <si>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</si>
  <si>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</si>
  <si>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</si>
  <si>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</si>
  <si>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</si>
  <si>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</si>
  <si>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</si>
  <si>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</si>
  <si>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</si>
  <si>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</si>
  <si>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</si>
  <si>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</si>
  <si>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</si>
  <si>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</si>
  <si>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</si>
  <si>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</si>
  <si>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</si>
  <si>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</si>
  <si>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</si>
  <si>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</si>
  <si>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</si>
  <si>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</si>
  <si>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</si>
  <si>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</si>
  <si>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</si>
  <si>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</si>
  <si>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</si>
  <si>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</si>
  <si>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</si>
  <si>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</si>
  <si>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</si>
  <si>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</si>
  <si>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</si>
  <si>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</si>
  <si>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</si>
  <si>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</si>
  <si>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</si>
  <si>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</si>
  <si>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</si>
  <si>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</si>
  <si>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</si>
  <si>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</si>
  <si>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</si>
  <si>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</si>
  <si>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</si>
  <si>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</si>
  <si>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</si>
  <si>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</si>
  <si>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</si>
  <si>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</si>
  <si>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</si>
  <si>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</si>
  <si>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</si>
  <si>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</si>
  <si>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</si>
  <si>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</si>
  <si>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</si>
  <si>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</si>
  <si>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</si>
  <si>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</si>
  <si>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</si>
  <si>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</si>
  <si>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</si>
  <si>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</si>
  <si>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</si>
  <si>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</si>
  <si>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</si>
  <si>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</si>
  <si>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</si>
  <si>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</si>
  <si>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</si>
  <si>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</si>
  <si>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</si>
  <si>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</si>
  <si>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</si>
  <si>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</si>
  <si>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</si>
  <si>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</si>
  <si>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</si>
  <si>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</si>
  <si>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</si>
  <si>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</si>
  <si>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</si>
  <si>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</si>
  <si>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</si>
  <si>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</si>
  <si>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</si>
  <si>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</si>
  <si>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</si>
  <si>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</si>
  <si>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</si>
  <si>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</si>
  <si>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</si>
  <si>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</si>
  <si>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</si>
  <si>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</si>
  <si>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</si>
  <si>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</si>
  <si>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</si>
  <si>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</si>
  <si>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</si>
  <si>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</si>
  <si>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</si>
  <si>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</si>
  <si>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</si>
  <si>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</si>
  <si>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</si>
  <si>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</si>
  <si>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</si>
  <si>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</si>
  <si>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</si>
  <si>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</si>
  <si>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</si>
  <si>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</si>
  <si>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</si>
  <si>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</si>
  <si>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</si>
  <si>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</si>
  <si>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</si>
  <si>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</si>
  <si>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</si>
  <si>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</si>
  <si>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</si>
  <si>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</si>
  <si>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</si>
  <si>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</si>
  <si>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</si>
  <si>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</si>
  <si>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</si>
  <si>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</si>
  <si>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</si>
  <si>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</si>
  <si>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</si>
  <si>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</si>
  <si>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</si>
  <si>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</si>
  <si>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</si>
  <si>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</si>
  <si>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</si>
  <si>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</si>
  <si>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</si>
  <si>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</si>
  <si>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</si>
  <si>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</si>
  <si>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</si>
  <si>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</si>
  <si>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</si>
  <si>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</si>
  <si>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</si>
  <si>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</si>
  <si>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</si>
  <si>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</si>
  <si>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</si>
  <si>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</si>
  <si>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</si>
  <si>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</si>
  <si>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</si>
  <si>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</si>
  <si>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</si>
  <si>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</si>
  <si>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</si>
  <si>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</si>
  <si>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</si>
  <si>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</si>
  <si>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</si>
  <si>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</si>
  <si>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</si>
  <si>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</si>
  <si>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</si>
  <si>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</si>
  <si>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</si>
  <si>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</si>
  <si>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</si>
  <si>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</si>
  <si>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</si>
  <si>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</si>
  <si>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</si>
  <si>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</si>
  <si>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</si>
  <si>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</si>
  <si>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</si>
  <si>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</si>
  <si>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</si>
  <si>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</si>
  <si>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</si>
  <si>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</si>
  <si>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</si>
  <si>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</si>
  <si>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</si>
  <si>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</si>
  <si>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</si>
  <si>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</si>
  <si>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</si>
  <si>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</si>
  <si>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</si>
  <si>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</si>
  <si>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</si>
  <si>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</si>
  <si>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</si>
  <si>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</si>
  <si>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</si>
  <si>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</si>
  <si>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</si>
  <si>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</si>
  <si>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</si>
  <si>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</si>
  <si>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</si>
  <si>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</si>
  <si>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</si>
  <si>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</si>
  <si>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</si>
  <si>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</si>
  <si>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</si>
  <si>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</si>
  <si>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</si>
  <si>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</si>
  <si>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</si>
  <si>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</si>
  <si>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</si>
  <si>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</si>
  <si>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</si>
  <si>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</si>
  <si>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</si>
  <si>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</si>
  <si>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</si>
  <si>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</si>
  <si>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</si>
  <si>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</si>
  <si>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</si>
  <si>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</si>
  <si>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</si>
  <si>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</si>
  <si>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</si>
  <si>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</si>
  <si>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</si>
  <si>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</si>
  <si>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</si>
  <si>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</si>
  <si>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</si>
  <si>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</si>
  <si>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</si>
  <si>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</si>
  <si>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</si>
  <si>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</si>
  <si>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</si>
  <si>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</si>
  <si>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</si>
  <si>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</si>
  <si>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</si>
  <si>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</si>
  <si>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</si>
  <si>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</si>
  <si>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</si>
  <si>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</si>
  <si>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</si>
  <si>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</si>
  <si>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</si>
  <si>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</si>
  <si>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</si>
  <si>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</si>
  <si>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</si>
  <si>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</si>
  <si>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</si>
  <si>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</si>
  <si>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</si>
  <si>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</si>
  <si>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</si>
  <si>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</si>
  <si>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</si>
  <si>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</si>
  <si>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</si>
  <si>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</si>
  <si>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</si>
  <si>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</si>
  <si>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</si>
  <si>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</si>
  <si>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</si>
  <si>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</si>
  <si>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</si>
  <si>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</si>
  <si>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</si>
  <si>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</si>
  <si>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</si>
  <si>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</si>
  <si>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</si>
  <si>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</si>
  <si>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</si>
  <si>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</si>
  <si>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</si>
  <si>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</si>
  <si>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</si>
  <si>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</si>
  <si>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</si>
  <si>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</si>
  <si>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</si>
  <si>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</si>
  <si>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</si>
  <si>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</si>
  <si>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</si>
  <si>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</si>
  <si>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</si>
  <si>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</si>
  <si>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</si>
  <si>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</si>
  <si>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</si>
  <si>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</si>
  <si>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</si>
  <si>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</si>
  <si>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</si>
  <si>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</si>
  <si>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</si>
  <si>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</si>
  <si>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</si>
  <si>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</si>
  <si>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</si>
  <si>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</si>
  <si>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</si>
  <si>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</si>
  <si>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</si>
  <si>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</si>
  <si>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</si>
  <si>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</si>
  <si>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</si>
  <si>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</si>
  <si>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</si>
  <si>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</si>
  <si>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</si>
  <si>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</si>
  <si>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</si>
  <si>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</si>
  <si>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</si>
  <si>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</si>
  <si>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</si>
  <si>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</si>
  <si>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</si>
  <si>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</si>
  <si>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</si>
  <si>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</si>
  <si>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</si>
  <si>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</si>
  <si>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</si>
  <si>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</si>
  <si>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</si>
  <si>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</si>
  <si>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</si>
  <si>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</si>
  <si>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</si>
  <si>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</si>
  <si>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</si>
  <si>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</si>
  <si>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</si>
  <si>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</si>
  <si>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</si>
  <si>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</si>
  <si>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</si>
  <si>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</si>
  <si>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</si>
  <si>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</si>
  <si>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</si>
  <si>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</si>
  <si>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</si>
  <si>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</si>
  <si>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</si>
  <si>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</si>
  <si>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</si>
  <si>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</si>
  <si>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</si>
  <si>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</si>
  <si>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</si>
  <si>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</si>
  <si>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</si>
  <si>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</si>
  <si>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</si>
  <si>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</si>
  <si>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</si>
  <si>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</si>
  <si>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</si>
  <si>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</si>
  <si>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</si>
  <si>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</si>
  <si>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</si>
  <si>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</si>
  <si>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</si>
  <si>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</si>
  <si>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</si>
  <si>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</si>
  <si>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</si>
  <si>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</si>
  <si>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</si>
  <si>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</si>
  <si>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</si>
  <si>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</si>
  <si>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</si>
  <si>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</si>
  <si>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</si>
  <si>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</si>
  <si>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</si>
  <si>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</si>
  <si>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</si>
  <si>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</si>
  <si>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</si>
  <si>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</si>
  <si>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</si>
  <si>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</si>
  <si>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</si>
  <si>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</si>
  <si>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</si>
  <si>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</si>
  <si>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</si>
  <si>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</si>
  <si>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</si>
  <si>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</si>
  <si>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</si>
  <si>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</si>
  <si>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</si>
  <si>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</si>
  <si>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</si>
  <si>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</si>
  <si>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</si>
  <si>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</si>
  <si>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</si>
  <si>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</si>
  <si>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</si>
  <si>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</si>
  <si>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</si>
  <si>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</si>
  <si>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</si>
  <si>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</si>
  <si>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</si>
  <si>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</si>
  <si>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</si>
  <si>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</si>
  <si>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</si>
  <si>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</si>
  <si>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</si>
  <si>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</si>
  <si>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</si>
  <si>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</si>
  <si>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</si>
  <si>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</si>
  <si>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</si>
  <si>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</si>
  <si>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</si>
  <si>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</si>
  <si>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</si>
  <si>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</si>
  <si>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</si>
  <si>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</si>
  <si>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</si>
  <si>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</si>
  <si>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</si>
  <si>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</si>
  <si>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</si>
  <si>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</si>
  <si>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</si>
  <si>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</si>
  <si>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</si>
  <si>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</si>
  <si>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</si>
  <si>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</si>
  <si>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</si>
  <si>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</si>
  <si>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</si>
  <si>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</si>
  <si>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</si>
  <si>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</si>
  <si>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</si>
  <si>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</si>
  <si>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</si>
  <si>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</si>
  <si>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</si>
  <si>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</si>
  <si>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</si>
  <si>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</si>
  <si>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</si>
  <si>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</si>
  <si>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</si>
  <si>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</si>
  <si>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</si>
  <si>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</si>
  <si>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</si>
  <si>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</si>
  <si>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</si>
  <si>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</si>
  <si>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</si>
  <si>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</si>
  <si>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</si>
  <si>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</si>
  <si>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</si>
  <si>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</si>
  <si>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</si>
  <si>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</si>
  <si>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</si>
  <si>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</si>
  <si>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</si>
  <si>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</si>
  <si>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</si>
  <si>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</si>
  <si>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</si>
  <si>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</si>
  <si>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</si>
  <si>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</si>
  <si>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</si>
  <si>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</si>
  <si>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</si>
  <si>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</si>
  <si>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</si>
  <si>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</si>
  <si>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</si>
  <si>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</si>
  <si>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</si>
  <si>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</si>
  <si>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</si>
  <si>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</si>
  <si>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</si>
  <si>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</si>
  <si>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</si>
  <si>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</si>
  <si>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</si>
  <si>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</si>
  <si>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</si>
  <si>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</si>
  <si>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</si>
  <si>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</si>
  <si>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</si>
  <si>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</si>
  <si>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</si>
  <si>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</si>
  <si>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</si>
  <si>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</si>
  <si>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</si>
  <si>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</si>
  <si>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</si>
  <si>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</si>
  <si>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</si>
  <si>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</si>
  <si>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</si>
  <si>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</si>
  <si>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</si>
  <si>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</si>
  <si>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</si>
  <si>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</si>
  <si>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</si>
  <si>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</si>
  <si>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</si>
  <si>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</si>
  <si>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</si>
  <si>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</si>
  <si>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</si>
  <si>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</si>
  <si>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</si>
  <si>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</si>
  <si>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</si>
  <si>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</si>
  <si>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</si>
  <si>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</si>
  <si>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</si>
  <si>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</si>
  <si>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</si>
  <si>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</si>
  <si>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</si>
  <si>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</si>
  <si>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</si>
  <si>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</si>
  <si>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</si>
  <si>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</si>
  <si>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</si>
  <si>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</si>
  <si>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</si>
  <si>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</si>
  <si>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</si>
  <si>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</si>
  <si>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</si>
  <si>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</si>
  <si>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</si>
  <si>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</si>
  <si>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</si>
  <si>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</si>
  <si>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</si>
  <si>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</si>
  <si>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</si>
  <si>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</si>
  <si>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</si>
  <si>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</si>
  <si>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</si>
  <si>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</si>
  <si>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</si>
  <si>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</si>
  <si>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</si>
  <si>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</si>
  <si>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</si>
  <si>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</si>
  <si>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</si>
  <si>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</si>
  <si>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</si>
  <si>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</si>
  <si>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</si>
  <si>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</si>
  <si>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</si>
  <si>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</si>
  <si>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</si>
  <si>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</si>
  <si>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</si>
  <si>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</si>
  <si>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</si>
  <si>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</si>
  <si>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</si>
  <si>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</si>
  <si>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</si>
  <si>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</si>
  <si>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</si>
  <si>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</si>
  <si>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</si>
  <si>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</si>
  <si>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</si>
  <si>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</si>
  <si>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</si>
  <si>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</si>
  <si>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</si>
  <si>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</si>
  <si>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</si>
  <si>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</si>
  <si>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</si>
  <si>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</si>
  <si>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</si>
  <si>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</si>
  <si>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</si>
  <si>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</si>
  <si>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</si>
  <si>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</si>
  <si>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</si>
  <si>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</si>
  <si>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</si>
  <si>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</si>
  <si>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</si>
  <si>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</si>
  <si>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</si>
  <si>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</si>
  <si>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</si>
  <si>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</si>
  <si>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</si>
  <si>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</si>
  <si>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</si>
  <si>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</si>
  <si>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</si>
  <si>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</si>
  <si>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</si>
  <si>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</si>
  <si>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</si>
  <si>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</si>
  <si>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</si>
  <si>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</si>
  <si>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</si>
  <si>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</si>
  <si>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</si>
  <si>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</si>
  <si>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</si>
  <si>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</si>
  <si>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</si>
  <si>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</si>
  <si>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</si>
  <si>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</si>
  <si>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</si>
  <si>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</si>
  <si>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</si>
  <si>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</si>
  <si>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</si>
  <si>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</si>
  <si>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</si>
  <si>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</si>
  <si>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</si>
  <si>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</si>
  <si>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</si>
  <si>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</si>
  <si>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</si>
  <si>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</si>
  <si>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</si>
  <si>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</si>
  <si>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</si>
  <si>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</si>
  <si>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</si>
  <si>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</si>
  <si>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</si>
  <si>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</si>
  <si>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</si>
  <si>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</si>
  <si>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</si>
  <si>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</si>
  <si>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</si>
  <si>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</si>
  <si>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</si>
  <si>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</si>
  <si>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</si>
  <si>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</si>
  <si>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</si>
  <si>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</si>
  <si>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</si>
  <si>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</si>
  <si>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</si>
  <si>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</si>
  <si>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</si>
  <si>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</si>
  <si>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</si>
  <si>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</si>
  <si>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</si>
  <si>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</si>
  <si>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</si>
  <si>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</si>
  <si>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</si>
  <si>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</si>
  <si>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</si>
  <si>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</si>
  <si>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</si>
  <si>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</si>
  <si>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</si>
  <si>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</si>
  <si>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</si>
  <si>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</si>
  <si>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</si>
  <si>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</si>
  <si>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</si>
  <si>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</si>
  <si>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</si>
  <si>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</si>
  <si>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</si>
  <si>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</si>
  <si>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</si>
  <si>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</si>
  <si>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</si>
  <si>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</si>
  <si>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</si>
  <si>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</si>
  <si>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</si>
  <si>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</si>
  <si>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</si>
  <si>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</si>
  <si>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</si>
  <si>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</si>
  <si>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</si>
  <si>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</si>
  <si>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</si>
  <si>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</si>
  <si>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</si>
  <si>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</si>
  <si>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</si>
  <si>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</si>
  <si>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</si>
  <si>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</si>
  <si>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</si>
  <si>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</si>
  <si>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</si>
  <si>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</si>
  <si>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</si>
  <si>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</si>
  <si>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</si>
  <si>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</si>
  <si>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</si>
  <si>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</si>
  <si>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</si>
  <si>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</si>
  <si>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</si>
  <si>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</si>
  <si>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</si>
  <si>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</si>
  <si>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</si>
  <si>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</si>
  <si>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</si>
  <si>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</si>
  <si>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</si>
  <si>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</si>
  <si>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</si>
  <si>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</si>
  <si>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</si>
  <si>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</si>
  <si>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</si>
  <si>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</si>
  <si>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</si>
  <si>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</si>
  <si>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</si>
  <si>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</si>
  <si>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</si>
  <si>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</si>
  <si>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</si>
  <si>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</si>
  <si>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</si>
  <si>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</si>
  <si>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</si>
  <si>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</si>
  <si>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</si>
  <si>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</si>
  <si>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</si>
  <si>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</si>
  <si>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</si>
  <si>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</si>
  <si>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</si>
  <si>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</si>
  <si>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</si>
  <si>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</si>
  <si>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</si>
  <si>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</si>
  <si>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</si>
  <si>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</si>
  <si>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</si>
  <si>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</si>
  <si>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</si>
  <si>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</si>
  <si>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</si>
  <si>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</si>
  <si>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</si>
  <si>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</si>
  <si>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</si>
  <si>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</si>
  <si>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</si>
  <si>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</si>
  <si>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</si>
  <si>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</si>
  <si>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</si>
  <si>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</si>
  <si>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</si>
  <si>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</si>
  <si>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</si>
  <si>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</si>
  <si>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</si>
  <si>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</si>
  <si>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</si>
  <si>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</si>
  <si>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</si>
  <si>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</si>
  <si>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</si>
  <si>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</si>
  <si>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</si>
  <si>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</si>
  <si>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</si>
  <si>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</si>
  <si>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</si>
  <si>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</si>
  <si>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</si>
  <si>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</si>
  <si>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</si>
  <si>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</si>
  <si>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</si>
  <si>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</si>
  <si>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</si>
  <si>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</si>
  <si>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</si>
  <si>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</si>
  <si>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</si>
  <si>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</si>
  <si>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</si>
  <si>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</si>
  <si>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</si>
  <si>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</si>
  <si>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</si>
  <si>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</si>
  <si>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</si>
  <si>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</si>
  <si>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</si>
  <si>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</si>
  <si>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</si>
  <si>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</si>
  <si>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</si>
  <si>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</si>
  <si>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</si>
  <si>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</si>
  <si>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</si>
  <si>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</si>
  <si>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</si>
  <si>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</si>
  <si>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</si>
  <si>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</si>
  <si>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</si>
  <si>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</si>
  <si>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</si>
  <si>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</si>
  <si>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</si>
  <si>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</si>
  <si>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</si>
  <si>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</si>
  <si>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</si>
  <si>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</si>
  <si>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</si>
  <si>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</si>
  <si>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</si>
  <si>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</si>
  <si>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</si>
  <si>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</si>
  <si>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</si>
  <si>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</si>
  <si>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</si>
  <si>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</si>
  <si>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</si>
  <si>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</si>
  <si>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</si>
  <si>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</si>
  <si>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</si>
  <si>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</si>
  <si>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</si>
  <si>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</si>
  <si>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</si>
  <si>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</si>
  <si>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</si>
  <si>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</si>
  <si>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</si>
  <si>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</si>
  <si>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</si>
  <si>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</si>
  <si>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</si>
  <si>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</si>
  <si>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</si>
  <si>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</si>
  <si>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</si>
  <si>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</si>
  <si>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</si>
  <si>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</si>
  <si>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</si>
  <si>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</si>
  <si>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</si>
  <si>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</si>
  <si>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</si>
  <si>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</si>
  <si>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</si>
  <si>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</si>
  <si>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</si>
  <si>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</si>
  <si>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</si>
  <si>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</si>
  <si>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</si>
  <si>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</si>
  <si>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</si>
  <si>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</si>
  <si>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</si>
  <si>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</si>
  <si>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</si>
  <si>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</si>
  <si>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</si>
  <si>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</si>
  <si>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</si>
  <si>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</si>
  <si>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</si>
  <si>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</si>
  <si>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</si>
  <si>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</si>
  <si>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</si>
  <si>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</si>
  <si>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</si>
  <si>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</si>
  <si>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</si>
  <si>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</si>
  <si>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</si>
  <si>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</si>
  <si>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</si>
  <si>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</si>
  <si>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</si>
  <si>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</si>
  <si>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</si>
  <si>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</si>
  <si>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</si>
  <si>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</si>
  <si>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</si>
  <si>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</si>
  <si>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</si>
  <si>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</si>
  <si>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</si>
  <si>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</si>
  <si>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</si>
  <si>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</si>
  <si>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</si>
  <si>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</si>
  <si>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</si>
  <si>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</si>
  <si>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</si>
  <si>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</si>
  <si>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</si>
  <si>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</si>
  <si>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</si>
  <si>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</si>
  <si>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</si>
  <si>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</si>
  <si>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</si>
  <si>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</si>
  <si>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</si>
  <si>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</si>
  <si>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</si>
  <si>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</si>
  <si>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</si>
  <si>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</si>
  <si>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</si>
  <si>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</si>
  <si>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</si>
  <si>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</si>
  <si>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</si>
  <si>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</si>
  <si>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</si>
  <si>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</si>
  <si>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</si>
  <si>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</si>
  <si>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</si>
  <si>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</si>
  <si>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</si>
  <si>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</si>
  <si>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</si>
  <si>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</si>
  <si>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</si>
  <si>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</si>
  <si>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</si>
  <si>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</si>
  <si>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</si>
  <si>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</si>
  <si>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</si>
  <si>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</si>
  <si>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</si>
  <si>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</si>
  <si>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</si>
  <si>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</si>
  <si>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</si>
  <si>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</si>
  <si>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</si>
  <si>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</si>
  <si>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</si>
  <si>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</si>
  <si>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</si>
  <si>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</si>
  <si>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</si>
  <si>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</si>
  <si>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</si>
  <si>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</si>
  <si>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</si>
  <si>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</si>
  <si>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</si>
  <si>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</si>
  <si>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</si>
  <si>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</si>
  <si>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</si>
  <si>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</si>
  <si>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</si>
  <si>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</si>
  <si>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</si>
  <si>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</si>
  <si>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</si>
  <si>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</si>
  <si>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</si>
  <si>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</si>
  <si>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</si>
  <si>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</si>
  <si>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</si>
  <si>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</si>
  <si>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</si>
  <si>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</si>
  <si>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</si>
  <si>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</si>
  <si>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</si>
  <si>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</si>
  <si>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</si>
  <si>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</si>
  <si>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</si>
  <si>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</si>
  <si>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</si>
  <si>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</si>
  <si>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</si>
  <si>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</si>
  <si>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</si>
  <si>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</si>
  <si>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</si>
  <si>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</si>
  <si>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</si>
  <si>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</si>
  <si>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</si>
  <si>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</si>
  <si>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</si>
  <si>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</si>
  <si>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</si>
  <si>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</si>
  <si>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</si>
  <si>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</si>
  <si>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</si>
  <si>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</si>
  <si>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</si>
  <si>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</si>
  <si>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</si>
  <si>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</si>
  <si>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</si>
  <si>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</si>
  <si>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</si>
  <si>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</si>
  <si>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</si>
  <si>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</si>
  <si>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</si>
  <si>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</si>
  <si>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</si>
  <si>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</si>
  <si>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</si>
  <si>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</si>
  <si>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</si>
  <si>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</si>
  <si>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</si>
  <si>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</si>
  <si>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</si>
  <si>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</si>
  <si>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</si>
  <si>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</si>
  <si>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</si>
  <si>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</si>
  <si>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</si>
  <si>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</si>
  <si>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</si>
  <si>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</si>
  <si>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</si>
  <si>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</si>
  <si>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</si>
  <si>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</si>
  <si>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</si>
  <si>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</si>
  <si>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</si>
  <si>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</si>
  <si>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</si>
  <si>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</si>
  <si>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</si>
  <si>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</si>
  <si>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</si>
  <si>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</si>
  <si>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</si>
  <si>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</si>
  <si>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</si>
  <si>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</si>
  <si>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</si>
  <si>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</si>
  <si>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</si>
  <si>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</si>
  <si>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</si>
  <si>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</si>
  <si>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</si>
  <si>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</si>
  <si>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</si>
  <si>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</si>
  <si>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</si>
  <si>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</si>
  <si>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</si>
  <si>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</si>
  <si>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</si>
  <si>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</si>
  <si>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</si>
  <si>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</si>
  <si>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</si>
  <si>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</si>
  <si>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</si>
  <si>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</si>
  <si>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</si>
  <si>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</si>
  <si>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</si>
  <si>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</si>
  <si>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</si>
  <si>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</si>
  <si>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</si>
  <si>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</si>
  <si>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</si>
  <si>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</si>
  <si>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</si>
  <si>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</si>
  <si>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</si>
  <si>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</si>
  <si>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</si>
  <si>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</si>
  <si>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</si>
  <si>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</si>
  <si>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</si>
  <si>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</si>
  <si>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</si>
  <si>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</si>
  <si>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</si>
  <si>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</si>
  <si>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</si>
  <si>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</si>
  <si>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</si>
  <si>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</si>
  <si>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</si>
  <si>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</si>
  <si>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</si>
  <si>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</si>
  <si>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</si>
  <si>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</si>
  <si>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</si>
  <si>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</si>
  <si>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</si>
  <si>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</si>
  <si>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</si>
  <si>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</si>
  <si>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</si>
  <si>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</si>
  <si>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</si>
  <si>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</si>
  <si>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</si>
  <si>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</si>
  <si>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</si>
  <si>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</si>
  <si>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</si>
  <si>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</si>
  <si>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</si>
  <si>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</si>
  <si>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</si>
  <si>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</si>
  <si>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</si>
  <si>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</si>
  <si>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</si>
  <si>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</si>
  <si>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</si>
  <si>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</si>
  <si>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</si>
  <si>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</si>
  <si>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</si>
  <si>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</si>
  <si>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</si>
  <si>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</si>
  <si>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</si>
  <si>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</si>
  <si>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</si>
  <si>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</si>
  <si>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</si>
  <si>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</si>
  <si>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</si>
  <si>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</si>
  <si>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</si>
  <si>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</si>
  <si>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</si>
  <si>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</si>
  <si>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</si>
  <si>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</si>
  <si>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</si>
  <si>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</si>
  <si>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</si>
  <si>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</si>
  <si>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</si>
  <si>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</si>
  <si>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</si>
  <si>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</si>
  <si>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</si>
  <si>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</si>
  <si>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</si>
  <si>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</si>
  <si>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</si>
  <si>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</si>
  <si>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</si>
  <si>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</si>
  <si>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</si>
  <si>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</si>
  <si>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</si>
  <si>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</si>
  <si>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</si>
  <si>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</si>
  <si>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</si>
  <si>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</si>
  <si>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</si>
  <si>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</si>
  <si>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</si>
  <si>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</si>
  <si>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</si>
  <si>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</si>
  <si>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</si>
  <si>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</si>
  <si>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</si>
  <si>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</si>
  <si>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</si>
  <si>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</si>
  <si>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</si>
  <si>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</si>
  <si>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</si>
  <si>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</si>
  <si>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</si>
  <si>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</si>
  <si>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</si>
  <si>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</si>
  <si>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</si>
  <si>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</si>
  <si>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</si>
  <si>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</si>
  <si>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</si>
  <si>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</si>
  <si>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</si>
  <si>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</si>
  <si>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</si>
  <si>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</si>
  <si>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</si>
  <si>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</si>
  <si>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</si>
  <si>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</si>
  <si>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</si>
  <si>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</si>
  <si>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</si>
  <si>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</si>
  <si>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</si>
  <si>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</si>
  <si>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</si>
  <si>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</si>
  <si>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</si>
  <si>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</si>
  <si>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</si>
  <si>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</si>
  <si>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</si>
  <si>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</si>
  <si>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</si>
  <si>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</si>
  <si>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</si>
  <si>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</si>
  <si>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</si>
  <si>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</si>
  <si>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</si>
  <si>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</si>
  <si>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</si>
  <si>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</si>
  <si>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</si>
  <si>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</si>
  <si>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</si>
  <si>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</si>
  <si>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</si>
  <si>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</si>
  <si>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</si>
  <si>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</si>
  <si>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</si>
  <si>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</si>
  <si>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</si>
  <si>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</si>
  <si>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</si>
  <si>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</si>
  <si>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</si>
  <si>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</si>
  <si>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</si>
  <si>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</si>
  <si>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</si>
  <si>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</si>
  <si>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</si>
  <si>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</si>
  <si>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</si>
  <si>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</si>
  <si>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</si>
  <si>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</si>
  <si>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</si>
  <si>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</si>
  <si>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</si>
  <si>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</si>
  <si>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</si>
  <si>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</si>
  <si>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</si>
  <si>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</si>
  <si>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</si>
  <si>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</si>
  <si>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</si>
  <si>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</si>
  <si>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</si>
  <si>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</si>
  <si>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</si>
  <si>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</si>
  <si>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</si>
  <si>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</si>
  <si>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</si>
  <si>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</si>
  <si>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</si>
  <si>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</si>
  <si>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</si>
  <si>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</si>
  <si>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</si>
  <si>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</si>
  <si>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</si>
  <si>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</si>
  <si>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</si>
  <si>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</si>
  <si>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</si>
  <si>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</si>
  <si>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</si>
  <si>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</si>
  <si>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</si>
  <si>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</si>
  <si>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</si>
  <si>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</si>
  <si>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</si>
  <si>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</si>
  <si>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</si>
  <si>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</si>
  <si>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</si>
  <si>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</si>
  <si>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</si>
  <si>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</si>
  <si>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</si>
  <si>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</si>
  <si>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</si>
  <si>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</si>
  <si>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</si>
  <si>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</si>
  <si>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</si>
  <si>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</si>
  <si>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</si>
  <si>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</si>
  <si>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</si>
  <si>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</si>
  <si>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</si>
  <si>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</si>
  <si>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</si>
  <si>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</si>
  <si>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</si>
  <si>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</si>
  <si>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</si>
  <si>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</si>
  <si>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</si>
  <si>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</si>
  <si>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</si>
  <si>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</si>
  <si>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</si>
  <si>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</si>
  <si>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</si>
  <si>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</si>
  <si>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</si>
  <si>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</si>
  <si>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</si>
  <si>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</si>
  <si>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</si>
  <si>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</si>
  <si>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</si>
  <si>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</si>
  <si>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</si>
  <si>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</si>
  <si>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</si>
  <si>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</si>
  <si>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</si>
  <si>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</si>
  <si>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</si>
  <si>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</si>
  <si>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</si>
  <si>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</si>
  <si>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</si>
  <si>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</si>
  <si>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</si>
  <si>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</si>
  <si>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</si>
  <si>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</si>
  <si>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</si>
  <si>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</si>
  <si>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</si>
  <si>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</si>
  <si>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</si>
  <si>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</si>
  <si>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</si>
  <si>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</si>
  <si>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</si>
  <si>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</si>
  <si>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</si>
  <si>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</si>
  <si>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</si>
  <si>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</si>
  <si>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</si>
  <si>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</si>
  <si>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</si>
  <si>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</si>
  <si>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</si>
  <si>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</si>
  <si>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</si>
  <si>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</si>
  <si>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</si>
  <si>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</si>
  <si>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</si>
  <si>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</si>
  <si>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</si>
  <si>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</si>
  <si>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</si>
  <si>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</si>
  <si>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</si>
  <si>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</si>
  <si>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</si>
  <si>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</si>
  <si>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</si>
  <si>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</si>
  <si>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</si>
  <si>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</si>
  <si>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</si>
  <si>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</si>
  <si>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</si>
  <si>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</si>
  <si>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</si>
  <si>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</si>
  <si>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</si>
  <si>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</si>
  <si>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</si>
  <si>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</si>
  <si>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</si>
  <si>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</si>
  <si>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</si>
  <si>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</si>
  <si>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</si>
  <si>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</si>
  <si>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</si>
  <si>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</si>
  <si>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</si>
  <si>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</si>
  <si>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</si>
  <si>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</si>
  <si>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</si>
  <si>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</si>
  <si>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</si>
  <si>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</si>
  <si>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</si>
  <si>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</si>
  <si>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</si>
  <si>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</si>
  <si>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</si>
  <si>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</si>
  <si>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</si>
  <si>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</si>
  <si>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</si>
  <si>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</si>
  <si>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</si>
  <si>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</si>
  <si>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</si>
  <si>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</si>
  <si>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</si>
  <si>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</si>
  <si>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</si>
  <si>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</si>
  <si>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</si>
  <si>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</si>
  <si>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</si>
  <si>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</si>
  <si>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</si>
  <si>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</si>
  <si>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</si>
  <si>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</si>
  <si>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</si>
  <si>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</si>
  <si>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</si>
  <si>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</si>
  <si>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</si>
  <si>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</si>
  <si>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</si>
  <si>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</si>
  <si>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</si>
  <si>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</si>
  <si>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</si>
  <si>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</si>
  <si>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</si>
  <si>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</si>
  <si>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</si>
  <si>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</si>
  <si>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</si>
  <si>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</si>
  <si>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</si>
  <si>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</si>
  <si>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</si>
  <si>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</si>
  <si>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</si>
  <si>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</si>
  <si>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</si>
  <si>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</si>
  <si>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</si>
  <si>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</si>
  <si>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</si>
  <si>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</si>
  <si>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</si>
  <si>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</si>
  <si>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</si>
  <si>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</si>
  <si>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</si>
  <si>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</si>
  <si>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</si>
  <si>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</si>
  <si>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</si>
  <si>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</si>
  <si>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</si>
  <si>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</si>
  <si>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</si>
  <si>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</si>
  <si>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</si>
  <si>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</si>
  <si>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</si>
  <si>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</si>
  <si>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</si>
  <si>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</si>
  <si>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</si>
  <si>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</si>
  <si>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</si>
  <si>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</si>
  <si>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</si>
  <si>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</si>
  <si>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</si>
  <si>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</si>
  <si>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</si>
  <si>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</si>
  <si>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</si>
  <si>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</si>
  <si>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</si>
  <si>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</si>
  <si>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</si>
  <si>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</si>
  <si>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</si>
  <si>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</si>
  <si>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</si>
  <si>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</si>
  <si>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</si>
  <si>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</si>
  <si>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</si>
  <si>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</si>
  <si>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</si>
  <si>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</si>
  <si>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</si>
  <si>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</si>
  <si>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</si>
  <si>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</si>
  <si>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</si>
  <si>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</si>
  <si>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</si>
  <si>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</si>
  <si>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</si>
  <si>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</si>
  <si>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</si>
  <si>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</si>
  <si>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</si>
  <si>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</si>
  <si>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</si>
  <si>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</si>
  <si>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</si>
  <si>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</si>
  <si>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</si>
  <si>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</si>
  <si>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</si>
  <si>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</si>
  <si>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</si>
  <si>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</si>
  <si>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</si>
  <si>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</si>
  <si>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</si>
  <si>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</si>
  <si>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</si>
  <si>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</si>
  <si>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</si>
  <si>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</si>
  <si>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</si>
  <si>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</si>
  <si>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</si>
  <si>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</si>
  <si>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</si>
  <si>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</si>
  <si>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</si>
  <si>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</si>
  <si>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</si>
  <si>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</si>
  <si>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</si>
  <si>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</si>
  <si>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</si>
  <si>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</si>
  <si>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</si>
  <si>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</si>
  <si>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</si>
  <si>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</si>
  <si>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</si>
  <si>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</si>
  <si>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</si>
  <si>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</si>
  <si>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</si>
  <si>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</si>
  <si>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</si>
  <si>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</si>
  <si>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</si>
  <si>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</si>
  <si>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</si>
  <si>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</si>
  <si>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</si>
  <si>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</si>
  <si>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</si>
  <si>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</si>
  <si>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</si>
  <si>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</si>
  <si>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</si>
  <si>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</si>
  <si>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</si>
  <si>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</si>
  <si>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</si>
  <si>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</si>
  <si>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</si>
  <si>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</si>
  <si>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</si>
  <si>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</si>
  <si>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</si>
  <si>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</si>
  <si>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</si>
  <si>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</si>
  <si>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</si>
  <si>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</si>
  <si>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</si>
  <si>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</si>
  <si>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</si>
  <si>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</si>
  <si>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</si>
  <si>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</si>
  <si>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</si>
  <si>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</si>
  <si>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</si>
  <si>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</si>
  <si>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</si>
  <si>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</si>
  <si>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</si>
  <si>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</si>
  <si>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</si>
  <si>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</si>
  <si>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</si>
  <si>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</si>
  <si>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</si>
  <si>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</si>
  <si>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</si>
  <si>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</si>
  <si>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</si>
  <si>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</si>
  <si>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</si>
  <si>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</si>
  <si>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</si>
  <si>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</si>
  <si>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</si>
  <si>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</si>
  <si>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</si>
  <si>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</si>
  <si>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</si>
  <si>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</si>
  <si>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</si>
  <si>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</si>
  <si>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</si>
  <si>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</si>
  <si>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</si>
  <si>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</si>
  <si>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</si>
  <si>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</si>
  <si>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</si>
  <si>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</si>
  <si>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</si>
  <si>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</si>
  <si>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</si>
  <si>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</si>
  <si>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</si>
  <si>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</si>
  <si>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</si>
  <si>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</si>
  <si>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</si>
  <si>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</si>
  <si>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</si>
  <si>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</si>
  <si>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</si>
  <si>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</si>
  <si>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</si>
  <si>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</si>
  <si>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</si>
  <si>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</si>
  <si>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</si>
  <si>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</si>
  <si>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</si>
  <si>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</si>
  <si>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</si>
  <si>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</si>
  <si>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</si>
  <si>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</si>
  <si>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</si>
  <si>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</si>
  <si>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</si>
  <si>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</si>
  <si>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</si>
  <si>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</si>
  <si>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</si>
  <si>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</si>
  <si>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</si>
  <si>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</si>
  <si>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</si>
  <si>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</si>
  <si>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</si>
  <si>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</si>
  <si>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</si>
  <si>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</si>
  <si>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</si>
  <si>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</si>
  <si>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</si>
  <si>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</si>
  <si>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</si>
  <si>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</si>
  <si>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</si>
  <si>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</si>
  <si>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</si>
  <si>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</si>
  <si>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</si>
  <si>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</si>
  <si>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</si>
  <si>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</si>
  <si>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</si>
  <si>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</si>
  <si>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</si>
  <si>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</si>
  <si>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</si>
  <si>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</si>
  <si>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</si>
  <si>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</si>
  <si>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</si>
  <si>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</si>
  <si>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</si>
  <si>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</si>
  <si>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</si>
  <si>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</si>
  <si>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</si>
  <si>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</si>
  <si>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</si>
  <si>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</si>
  <si>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</si>
  <si>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</si>
  <si>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</si>
  <si>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</si>
  <si>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</si>
  <si>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</si>
  <si>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</si>
  <si>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</si>
  <si>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</si>
  <si>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</si>
  <si>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</si>
  <si>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</si>
  <si>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</si>
  <si>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</si>
  <si>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</si>
  <si>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</si>
  <si>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</si>
  <si>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</si>
  <si>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</si>
  <si>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</si>
  <si>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</si>
  <si>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</si>
  <si>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</si>
  <si>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</si>
  <si>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</si>
  <si>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</si>
  <si>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</si>
  <si>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</si>
  <si>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</si>
  <si>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</si>
  <si>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</si>
  <si>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</si>
  <si>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</si>
  <si>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</si>
  <si>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</si>
  <si>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</si>
  <si>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</si>
  <si>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</si>
  <si>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</si>
  <si>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</si>
  <si>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</si>
  <si>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</si>
  <si>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</si>
  <si>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</si>
  <si>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</si>
  <si>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</si>
  <si>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</si>
  <si>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</si>
  <si>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</si>
  <si>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</si>
  <si>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</si>
  <si>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</si>
  <si>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</si>
  <si>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</si>
  <si>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</si>
  <si>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</si>
  <si>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</si>
  <si>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</si>
  <si>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</si>
  <si>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</si>
  <si>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</si>
  <si>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</si>
  <si>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</si>
  <si>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</si>
  <si>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</si>
  <si>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</si>
  <si>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</si>
  <si>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</si>
  <si>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</si>
  <si>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</si>
  <si>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</si>
  <si>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</si>
  <si>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</si>
  <si>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</si>
  <si>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</si>
  <si>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</si>
  <si>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</si>
  <si>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</si>
  <si>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</si>
  <si>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</si>
  <si>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</si>
  <si>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</si>
  <si>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</si>
  <si>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</si>
  <si>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</si>
  <si>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</si>
  <si>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</si>
  <si>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</si>
  <si>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</si>
  <si>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</si>
  <si>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</si>
  <si>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</si>
  <si>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</si>
  <si>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</si>
  <si>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</si>
  <si>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</si>
  <si>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</si>
  <si>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</si>
  <si>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</si>
  <si>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</si>
  <si>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</si>
  <si>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</si>
  <si>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</si>
  <si>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</si>
  <si>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</si>
  <si>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</si>
  <si>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</si>
  <si>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</si>
  <si>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</si>
  <si>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</si>
  <si>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</si>
  <si>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</si>
  <si>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</si>
  <si>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</si>
  <si>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</si>
  <si>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</si>
  <si>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</si>
  <si>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</si>
  <si>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</si>
  <si>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</si>
  <si>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</si>
  <si>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</si>
  <si>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</si>
  <si>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</si>
  <si>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</si>
  <si>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</si>
  <si>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</si>
  <si>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</si>
  <si>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</si>
  <si>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</si>
  <si>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</si>
  <si>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</si>
  <si>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</si>
  <si>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</si>
  <si>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</si>
  <si>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</si>
  <si>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</si>
  <si>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</si>
  <si>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</si>
  <si>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</si>
  <si>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</si>
  <si>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</si>
  <si>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</si>
  <si>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</si>
  <si>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</si>
  <si>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</si>
  <si>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</si>
  <si>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</si>
  <si>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</si>
  <si>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</si>
  <si>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</si>
  <si>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</si>
  <si>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</si>
  <si>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</si>
  <si>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</si>
  <si>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</si>
  <si>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</si>
  <si>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</si>
  <si>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</si>
  <si>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</si>
  <si>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</si>
  <si>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</si>
  <si>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</si>
  <si>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</si>
  <si>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</si>
  <si>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</si>
  <si>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</si>
  <si>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</si>
  <si>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</si>
  <si>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</si>
  <si>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</si>
  <si>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</si>
  <si>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</si>
  <si>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</si>
  <si>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</si>
  <si>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</si>
  <si>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</si>
  <si>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</si>
  <si>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</si>
  <si>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</si>
  <si>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</si>
  <si>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</si>
  <si>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</si>
  <si>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</si>
  <si>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</si>
  <si>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</si>
  <si>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</si>
  <si>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</si>
  <si>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</si>
  <si>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</si>
  <si>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</si>
  <si>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</si>
  <si>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</si>
  <si>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</si>
  <si>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</si>
  <si>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</si>
  <si>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</si>
  <si>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</si>
  <si>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</si>
  <si>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</si>
  <si>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</si>
  <si>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</si>
  <si>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</si>
  <si>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</si>
  <si>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</si>
  <si>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</si>
  <si>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</si>
  <si>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</si>
  <si>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</si>
  <si>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</si>
  <si>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</si>
  <si>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</si>
  <si>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</si>
  <si>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</si>
  <si>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</si>
  <si>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</si>
  <si>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</si>
  <si>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</si>
  <si>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</si>
  <si>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</si>
  <si>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</si>
  <si>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</si>
  <si>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</si>
  <si>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</si>
  <si>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</si>
  <si>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</si>
  <si>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</si>
  <si>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</si>
  <si>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</si>
  <si>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</si>
  <si>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</si>
  <si>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</si>
  <si>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</si>
  <si>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</si>
  <si>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</si>
  <si>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</si>
  <si>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</si>
  <si>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</si>
  <si>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</si>
  <si>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</si>
  <si>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</si>
  <si>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</si>
  <si>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</si>
  <si>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</si>
  <si>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</si>
  <si>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</si>
  <si>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</si>
  <si>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</si>
  <si>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</si>
  <si>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</si>
  <si>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</si>
  <si>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</si>
  <si>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</si>
  <si>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</si>
  <si>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</si>
  <si>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</si>
  <si>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</si>
  <si>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</si>
  <si>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</si>
  <si>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</si>
  <si>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</si>
  <si>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</si>
  <si>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</si>
  <si>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</si>
  <si>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</si>
  <si>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</si>
  <si>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</si>
  <si>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</si>
  <si>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</si>
  <si>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</si>
  <si>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</si>
  <si>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</si>
  <si>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</si>
  <si>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</si>
  <si>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</si>
  <si>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</si>
  <si>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</si>
  <si>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</si>
  <si>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</si>
  <si>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</si>
  <si>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</si>
  <si>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</si>
  <si>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</si>
  <si>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</si>
  <si>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</si>
  <si>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</si>
  <si>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</si>
  <si>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</si>
  <si>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</si>
  <si>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</si>
  <si>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</si>
  <si>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</si>
  <si>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</si>
  <si>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</si>
  <si>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</si>
  <si>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</si>
  <si>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</si>
  <si>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</si>
  <si>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</si>
  <si>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</si>
  <si>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</si>
  <si>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</si>
  <si>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</si>
  <si>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</si>
  <si>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</si>
  <si>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</si>
  <si>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</si>
  <si>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</si>
  <si>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</si>
  <si>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</si>
  <si>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</si>
  <si>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</si>
  <si>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</si>
  <si>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</si>
  <si>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</si>
  <si>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</si>
  <si>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</si>
  <si>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</si>
  <si>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</si>
  <si>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</si>
  <si>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</si>
  <si>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</si>
  <si>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</si>
  <si>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</si>
  <si>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</si>
  <si>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</si>
  <si>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</si>
  <si>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</si>
  <si>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</si>
  <si>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</si>
  <si>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</si>
  <si>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</si>
  <si>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</si>
  <si>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</si>
  <si>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</si>
  <si>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</si>
  <si>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</si>
  <si>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</si>
  <si>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</si>
  <si>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</si>
  <si>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</si>
  <si>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</si>
  <si>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</si>
  <si>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</si>
  <si>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</si>
  <si>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</si>
  <si>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</si>
  <si>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</si>
  <si>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</si>
  <si>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</si>
  <si>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</si>
  <si>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</si>
  <si>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</si>
  <si>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</si>
  <si>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</si>
  <si>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</si>
  <si>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</si>
  <si>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</si>
  <si>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</si>
  <si>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</si>
  <si>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</si>
  <si>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</si>
  <si>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</si>
  <si>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</si>
  <si>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</si>
  <si>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</si>
  <si>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</si>
  <si>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</si>
  <si>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</si>
  <si>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</si>
  <si>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</si>
  <si>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</si>
  <si>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</si>
  <si>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</si>
  <si>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</si>
  <si>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</si>
  <si>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</si>
  <si>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</si>
  <si>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</si>
  <si>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</si>
  <si>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</si>
  <si>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</si>
  <si>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</si>
  <si>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</si>
  <si>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</si>
  <si>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</si>
  <si>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</si>
  <si>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</si>
  <si>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</si>
  <si>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</si>
  <si>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</si>
  <si>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</si>
  <si>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</si>
  <si>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</si>
  <si>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</si>
  <si>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</si>
  <si>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</si>
  <si>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</si>
  <si>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</si>
  <si>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</si>
  <si>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</si>
  <si>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</si>
  <si>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</si>
  <si>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</si>
  <si>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</si>
  <si>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</si>
  <si>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</si>
  <si>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</si>
  <si>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</si>
  <si>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</si>
  <si>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</si>
  <si>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</si>
  <si>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</si>
  <si>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</si>
  <si>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</si>
  <si>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</si>
  <si>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</si>
  <si>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</si>
  <si>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</si>
  <si>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</si>
  <si>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</si>
  <si>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</si>
  <si>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</si>
  <si>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</si>
  <si>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</si>
  <si>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</si>
  <si>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</si>
  <si>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</si>
  <si>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</si>
  <si>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</si>
  <si>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</si>
  <si>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</si>
  <si>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</si>
  <si>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</si>
  <si>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</si>
  <si>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</si>
  <si>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</si>
  <si>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</si>
  <si>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</si>
  <si>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</si>
  <si>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</si>
  <si>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</si>
  <si>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</si>
  <si>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</si>
  <si>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</si>
  <si>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</si>
  <si>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</si>
  <si>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</si>
  <si>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</si>
  <si>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</si>
  <si>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</si>
  <si>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</si>
  <si>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</si>
  <si>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</si>
  <si>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</si>
  <si>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</si>
  <si>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</si>
  <si>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</si>
  <si>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</si>
  <si>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</si>
  <si>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</si>
  <si>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</si>
  <si>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</si>
  <si>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</si>
  <si>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</si>
  <si>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</si>
  <si>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</si>
  <si>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</si>
  <si>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</si>
  <si>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</si>
  <si>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</si>
  <si>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</si>
  <si>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</si>
  <si>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</si>
  <si>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</si>
  <si>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</si>
  <si>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</si>
  <si>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</si>
  <si>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</si>
  <si>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</si>
  <si>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</si>
  <si>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</si>
  <si>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</si>
  <si>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</si>
  <si>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</si>
  <si>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</si>
  <si>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</si>
  <si>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</si>
  <si>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</si>
  <si>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</si>
  <si>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</si>
  <si>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</si>
  <si>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</si>
  <si>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</si>
  <si>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</si>
  <si>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</si>
  <si>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</si>
  <si>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</si>
  <si>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</si>
  <si>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</si>
  <si>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</si>
  <si>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</si>
  <si>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</si>
  <si>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</si>
  <si>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</si>
  <si>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</si>
  <si>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</si>
  <si>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</si>
  <si>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</si>
  <si>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</si>
  <si>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</si>
  <si>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</si>
  <si>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</si>
  <si>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</si>
  <si>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</si>
  <si>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</si>
  <si>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</si>
  <si>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</si>
  <si>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</si>
  <si>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</si>
  <si>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</si>
  <si>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</si>
  <si>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</si>
  <si>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</si>
  <si>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</si>
  <si>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</si>
  <si>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</si>
  <si>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</si>
  <si>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</si>
  <si>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</si>
  <si>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</si>
  <si>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</si>
  <si>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</si>
  <si>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</si>
  <si>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</si>
  <si>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</si>
  <si>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</si>
  <si>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</si>
  <si>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</si>
  <si>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</si>
  <si>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</si>
  <si>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</si>
  <si>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</si>
  <si>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</si>
  <si>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</si>
  <si>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</si>
  <si>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</si>
  <si>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</si>
  <si>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</si>
  <si>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</si>
  <si>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</si>
  <si>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</si>
  <si>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</si>
  <si>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</si>
  <si>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</si>
  <si>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</si>
  <si>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</si>
  <si>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</si>
  <si>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</si>
  <si>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</si>
  <si>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</si>
  <si>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</si>
  <si>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</si>
  <si>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</si>
  <si>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</si>
  <si>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</si>
  <si>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</si>
  <si>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</si>
  <si>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</si>
  <si>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</si>
  <si>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</si>
  <si>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</si>
  <si>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</si>
  <si>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</si>
  <si>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</si>
  <si>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</si>
  <si>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</si>
  <si>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</si>
  <si>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</si>
  <si>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</si>
  <si>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</si>
  <si>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</si>
  <si>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</si>
  <si>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</si>
  <si>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</si>
  <si>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</si>
  <si>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</si>
  <si>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</si>
  <si>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</si>
  <si>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</si>
  <si>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</si>
  <si>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</si>
  <si>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</si>
  <si>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</si>
  <si>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</si>
  <si>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</si>
  <si>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</si>
  <si>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</si>
  <si>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</si>
  <si>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</si>
  <si>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</si>
  <si>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</si>
  <si>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</si>
  <si>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</si>
  <si>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</si>
  <si>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</si>
  <si>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</si>
  <si>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</si>
  <si>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</si>
  <si>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</si>
  <si>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</si>
  <si>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</si>
  <si>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</si>
  <si>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</si>
  <si>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</si>
  <si>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</si>
  <si>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</si>
  <si>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</si>
  <si>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</si>
  <si>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</si>
  <si>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</si>
  <si>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</si>
  <si>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</si>
  <si>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</si>
  <si>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</si>
  <si>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</si>
  <si>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</si>
  <si>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</si>
  <si>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</si>
  <si>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</si>
  <si>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</si>
  <si>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</si>
  <si>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</si>
  <si>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</si>
  <si>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</si>
  <si>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</si>
  <si>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</si>
  <si>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</si>
  <si>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</si>
  <si>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</si>
  <si>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</si>
  <si>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</si>
  <si>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</si>
  <si>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</si>
  <si>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</si>
  <si>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</si>
  <si>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</si>
  <si>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</si>
  <si>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</si>
  <si>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</si>
  <si>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</si>
  <si>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</si>
  <si>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</si>
  <si>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</si>
  <si>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</si>
  <si>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</si>
  <si>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</si>
  <si>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</si>
  <si>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</si>
  <si>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</si>
  <si>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</si>
  <si>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</si>
  <si>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</si>
  <si>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</si>
  <si>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</si>
  <si>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</si>
  <si>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</si>
  <si>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</si>
  <si>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</si>
  <si>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</si>
  <si>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</si>
  <si>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</si>
  <si>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</si>
  <si>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</si>
  <si>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</si>
  <si>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</si>
  <si>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</si>
  <si>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</si>
  <si>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</si>
  <si>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</si>
  <si>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</si>
  <si>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</si>
  <si>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</si>
  <si>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</si>
  <si>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</si>
  <si>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</si>
  <si>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</si>
  <si>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</si>
  <si>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</si>
  <si>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</si>
  <si>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</si>
  <si>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</si>
  <si>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</si>
  <si>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</si>
  <si>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</si>
  <si>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</si>
  <si>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</si>
  <si>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</si>
  <si>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</si>
  <si>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</si>
  <si>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</si>
  <si>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</si>
  <si>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</si>
  <si>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</si>
  <si>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</si>
  <si>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</si>
  <si>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</si>
  <si>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</si>
  <si>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</si>
  <si>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</si>
  <si>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</si>
  <si>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</si>
  <si>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</si>
  <si>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</si>
  <si>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</si>
  <si>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</si>
  <si>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</si>
  <si>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</si>
  <si>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</si>
  <si>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</si>
  <si>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</si>
  <si>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</si>
  <si>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</si>
  <si>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</si>
  <si>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</si>
  <si>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</si>
  <si>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</si>
  <si>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</si>
  <si>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</si>
  <si>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</si>
  <si>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</si>
  <si>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</si>
  <si>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</si>
  <si>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</si>
  <si>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</si>
  <si>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</si>
  <si>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</si>
  <si>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</si>
  <si>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</si>
  <si>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</si>
  <si>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</si>
  <si>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</si>
  <si>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</si>
  <si>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</si>
  <si>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</si>
  <si>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</si>
  <si>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</si>
  <si>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</si>
  <si>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</si>
  <si>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</si>
  <si>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</si>
  <si>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</si>
  <si>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</si>
  <si>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</si>
  <si>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</si>
  <si>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</si>
  <si>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</si>
  <si>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</si>
  <si>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</si>
  <si>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</si>
  <si>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</si>
  <si>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</si>
  <si>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</si>
  <si>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</si>
  <si>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</si>
  <si>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</si>
  <si>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</si>
  <si>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</si>
  <si>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</si>
  <si>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</si>
  <si>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</si>
  <si>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</si>
  <si>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</si>
  <si>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</si>
  <si>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</si>
  <si>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</si>
  <si>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</si>
  <si>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</si>
  <si>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</si>
  <si>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</si>
  <si>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</si>
  <si>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</si>
  <si>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</si>
  <si>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</si>
  <si>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</si>
  <si>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</si>
  <si>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</si>
  <si>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</si>
  <si>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</si>
  <si>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</si>
  <si>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</si>
  <si>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</si>
  <si>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</si>
  <si>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</si>
  <si>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</si>
  <si>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</si>
  <si>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</si>
  <si>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</si>
  <si>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</si>
  <si>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</si>
  <si>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</si>
  <si>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</si>
  <si>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</si>
  <si>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</si>
  <si>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</si>
  <si>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</si>
  <si>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</si>
  <si>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</si>
  <si>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</si>
  <si>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</si>
  <si>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</si>
  <si>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</si>
  <si>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</si>
  <si>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</si>
  <si>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</si>
  <si>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</si>
  <si>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</si>
  <si>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</si>
  <si>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</si>
  <si>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</si>
  <si>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</si>
  <si>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</si>
  <si>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</si>
  <si>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</si>
  <si>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</si>
  <si>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</si>
  <si>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</si>
  <si>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</si>
  <si>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</si>
  <si>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</si>
  <si>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</si>
  <si>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</si>
  <si>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</si>
  <si>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</si>
  <si>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</si>
  <si>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</si>
  <si>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</si>
  <si>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</si>
  <si>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</si>
  <si>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</si>
  <si>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</si>
  <si>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</si>
  <si>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</si>
  <si>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</si>
  <si>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</si>
  <si>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</si>
  <si>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</si>
  <si>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</si>
  <si>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</si>
  <si>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</si>
  <si>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</si>
  <si>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</si>
  <si>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</si>
  <si>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</si>
  <si>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</si>
  <si>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</si>
  <si>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</si>
  <si>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</si>
  <si>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</si>
  <si>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</si>
  <si>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</si>
  <si>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</si>
  <si>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</si>
  <si>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</si>
  <si>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</si>
  <si>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</si>
  <si>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</si>
  <si>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</si>
  <si>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</si>
  <si>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</si>
  <si>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</si>
  <si>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</si>
  <si>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</si>
  <si>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</si>
  <si>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</si>
  <si>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</si>
  <si>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</si>
  <si>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</si>
  <si>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</si>
  <si>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</si>
  <si>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</si>
  <si>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</si>
  <si>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</si>
  <si>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</si>
  <si>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</si>
  <si>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</si>
  <si>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</si>
  <si>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</si>
  <si>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</si>
  <si>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</si>
  <si>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</si>
  <si>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</si>
  <si>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</si>
  <si>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</si>
  <si>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</si>
  <si>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</si>
  <si>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</si>
  <si>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</si>
  <si>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</si>
  <si>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</si>
  <si>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</si>
  <si>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</si>
  <si>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</si>
  <si>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</si>
  <si>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</si>
  <si>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</si>
  <si>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</si>
  <si>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</si>
  <si>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</si>
  <si>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</si>
  <si>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</si>
  <si>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</si>
  <si>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</si>
  <si>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</si>
  <si>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</si>
  <si>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</si>
  <si>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</si>
  <si>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</si>
  <si>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</si>
  <si>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</si>
  <si>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</si>
  <si>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</si>
  <si>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</si>
  <si>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</si>
  <si>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</si>
  <si>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</si>
  <si>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</si>
  <si>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</si>
  <si>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</si>
  <si>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</si>
  <si>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</si>
  <si>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</si>
  <si>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</si>
  <si>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</si>
  <si>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</si>
  <si>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</si>
  <si>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</si>
  <si>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</si>
  <si>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</si>
  <si>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</si>
  <si>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</si>
  <si>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</si>
  <si>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</si>
  <si>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</si>
  <si>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</si>
  <si>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</si>
  <si>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</si>
  <si>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</si>
  <si>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</si>
  <si>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</si>
  <si>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</si>
  <si>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</si>
  <si>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</si>
  <si>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</si>
  <si>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</si>
  <si>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</si>
  <si>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</si>
  <si>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</si>
  <si>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</si>
  <si>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</si>
  <si>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</si>
  <si>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</si>
  <si>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</si>
  <si>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</si>
  <si>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</si>
  <si>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</si>
  <si>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</si>
  <si>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</si>
  <si>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</si>
  <si>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</si>
  <si>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</si>
  <si>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</si>
  <si>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</si>
  <si>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</si>
  <si>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</si>
  <si>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</si>
  <si>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</si>
  <si>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</si>
  <si>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</si>
  <si>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</si>
  <si>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</si>
  <si>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</si>
  <si>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</si>
  <si>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</si>
  <si>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</si>
  <si>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</si>
  <si>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</si>
  <si>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</si>
  <si>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</si>
  <si>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</si>
  <si>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</si>
  <si>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</si>
  <si>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</si>
  <si>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</si>
  <si>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</si>
  <si>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</si>
  <si>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</si>
  <si>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</si>
  <si>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</si>
  <si>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</si>
  <si>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</si>
  <si>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</si>
  <si>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</si>
  <si>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</si>
  <si>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</si>
  <si>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</si>
  <si>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</si>
  <si>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</si>
  <si>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</si>
  <si>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</si>
  <si>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</si>
  <si>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</si>
  <si>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</si>
  <si>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</si>
  <si>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</si>
  <si>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</si>
  <si>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</si>
  <si>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</si>
  <si>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</si>
  <si>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</si>
  <si>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</si>
  <si>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</si>
  <si>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</si>
  <si>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</si>
  <si>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</si>
  <si>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</si>
  <si>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</si>
  <si>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</si>
  <si>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</si>
  <si>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</si>
  <si>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</si>
  <si>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</si>
  <si>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</si>
  <si>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</si>
  <si>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</si>
  <si>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</si>
  <si>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</si>
  <si>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</si>
  <si>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</si>
  <si>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</si>
  <si>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</si>
  <si>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</si>
  <si>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</si>
  <si>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</si>
  <si>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</si>
  <si>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</si>
  <si>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</si>
  <si>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</si>
  <si>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</si>
  <si>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</si>
  <si>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</si>
  <si>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</si>
  <si>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</si>
  <si>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</si>
  <si>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</si>
  <si>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</si>
  <si>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</si>
  <si>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</si>
  <si>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</si>
  <si>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</si>
  <si>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</si>
  <si>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</si>
  <si>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</si>
  <si>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</si>
  <si>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</si>
  <si>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</si>
  <si>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</si>
  <si>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</si>
  <si>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</si>
  <si>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</si>
  <si>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</si>
  <si>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</si>
  <si>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</si>
  <si>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</si>
  <si>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</si>
  <si>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</si>
  <si>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</si>
  <si>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</si>
  <si>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</si>
  <si>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</si>
  <si>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</si>
  <si>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</si>
  <si>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</si>
  <si>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</si>
  <si>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</si>
  <si>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</si>
  <si>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</si>
  <si>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</si>
  <si>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</si>
  <si>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</si>
  <si>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</si>
  <si>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</si>
  <si>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</si>
  <si>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</si>
  <si>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</si>
  <si>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</si>
  <si>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</si>
  <si>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</si>
  <si>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</si>
  <si>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</si>
  <si>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</si>
  <si>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</si>
  <si>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</si>
  <si>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</si>
  <si>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</si>
  <si>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</si>
  <si>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</si>
  <si>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</si>
  <si>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</si>
  <si>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</si>
  <si>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</si>
  <si>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</si>
  <si>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</si>
  <si>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</si>
  <si>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</si>
  <si>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</si>
  <si>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</si>
  <si>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</si>
  <si>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</si>
  <si>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</si>
  <si>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</si>
  <si>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</si>
  <si>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</si>
  <si>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</si>
  <si>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</si>
  <si>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</si>
  <si>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</si>
  <si>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</si>
  <si>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</si>
  <si>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</si>
  <si>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</si>
  <si>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</si>
  <si>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</si>
  <si>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</si>
  <si>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</si>
  <si>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</si>
  <si>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</si>
  <si>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</si>
  <si>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</si>
  <si>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</si>
  <si>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</si>
  <si>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</si>
  <si>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</si>
  <si>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</si>
  <si>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</si>
  <si>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</si>
  <si>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</si>
  <si>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</si>
  <si>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</si>
  <si>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</si>
  <si>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</si>
  <si>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</si>
  <si>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</si>
  <si>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</si>
  <si>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</si>
  <si>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</si>
  <si>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</si>
  <si>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</si>
  <si>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</si>
  <si>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</si>
  <si>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</si>
  <si>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</si>
  <si>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</si>
  <si>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</si>
  <si>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</si>
  <si>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</si>
  <si>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</si>
  <si>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</si>
  <si>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</si>
  <si>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</si>
  <si>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</si>
  <si>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</si>
  <si>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</si>
  <si>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</si>
  <si>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</si>
  <si>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</si>
  <si>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</si>
  <si>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</si>
  <si>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</si>
  <si>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</si>
  <si>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</si>
  <si>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</si>
  <si>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</si>
  <si>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</si>
  <si>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</si>
  <si>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</si>
  <si>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</si>
  <si>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</si>
  <si>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</si>
  <si>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</si>
  <si>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</si>
  <si>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</si>
  <si>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</si>
  <si>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</si>
  <si>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</si>
  <si>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</si>
  <si>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</si>
  <si>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</si>
  <si>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</si>
  <si>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</si>
  <si>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</si>
  <si>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</si>
  <si>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</si>
  <si>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</si>
  <si>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</si>
  <si>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</si>
  <si>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</si>
  <si>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</si>
  <si>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</si>
  <si>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</si>
  <si>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</si>
  <si>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</si>
  <si>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</si>
  <si>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</si>
  <si>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</si>
  <si>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</si>
  <si>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</si>
  <si>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</si>
  <si>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</si>
  <si>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</si>
  <si>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</si>
  <si>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</si>
  <si>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</si>
  <si>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</si>
  <si>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</si>
  <si>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</si>
  <si>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</si>
  <si>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</si>
  <si>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</si>
  <si>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</si>
  <si>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</si>
  <si>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</si>
  <si>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</si>
  <si>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</si>
  <si>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</si>
  <si>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</si>
  <si>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</si>
  <si>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</si>
  <si>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</si>
  <si>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</si>
  <si>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</si>
  <si>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</si>
  <si>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</si>
  <si>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</si>
  <si>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</si>
  <si>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</si>
  <si>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</si>
  <si>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</si>
  <si>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</si>
  <si>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</si>
  <si>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</si>
  <si>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</si>
  <si>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</si>
  <si>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</si>
  <si>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</si>
  <si>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</si>
  <si>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</si>
  <si>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</si>
  <si>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</si>
  <si>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</si>
  <si>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</si>
  <si>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</si>
  <si>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</si>
  <si>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</si>
  <si>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</si>
  <si>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</si>
  <si>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</si>
  <si>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</si>
  <si>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</si>
  <si>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</si>
  <si>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</si>
  <si>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</si>
  <si>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</si>
  <si>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</si>
  <si>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</si>
  <si>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</si>
  <si>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</si>
  <si>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</si>
  <si>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</si>
  <si>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</si>
  <si>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</si>
  <si>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</si>
  <si>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</si>
  <si>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</si>
  <si>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</si>
  <si>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</si>
  <si>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</si>
  <si>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</si>
  <si>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</si>
  <si>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</si>
  <si>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</si>
  <si>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</si>
  <si>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</si>
  <si>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</si>
  <si>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</si>
  <si>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</si>
  <si>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</si>
  <si>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</si>
  <si>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</si>
  <si>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</si>
  <si>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</si>
  <si>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</si>
  <si>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</si>
  <si>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</si>
  <si>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</si>
  <si>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</si>
  <si>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</si>
  <si>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</si>
  <si>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</si>
  <si>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</si>
  <si>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</si>
  <si>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</si>
  <si>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</si>
  <si>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</si>
  <si>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</si>
  <si>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</si>
  <si>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</si>
  <si>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</si>
  <si>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</si>
  <si>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</si>
  <si>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</si>
  <si>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</si>
  <si>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</si>
  <si>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</si>
  <si>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</si>
  <si>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</si>
  <si>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</si>
  <si>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</si>
  <si>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</si>
  <si>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</si>
  <si>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</si>
  <si>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</si>
  <si>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</si>
  <si>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</si>
  <si>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</si>
  <si>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</si>
  <si>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</si>
  <si>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</si>
  <si>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</si>
  <si>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</si>
  <si>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</si>
  <si>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</si>
  <si>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</si>
  <si>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</si>
  <si>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</si>
  <si>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</si>
  <si>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</si>
  <si>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</si>
  <si>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</si>
  <si>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</si>
  <si>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</si>
  <si>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</si>
  <si>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</si>
  <si>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</si>
  <si>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</si>
  <si>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</si>
  <si>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</si>
  <si>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</si>
  <si>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</si>
  <si>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</si>
  <si>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</si>
  <si>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</si>
  <si>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</si>
  <si>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</si>
  <si>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</si>
  <si>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</si>
  <si>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</si>
  <si>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</si>
  <si>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</si>
  <si>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</si>
  <si>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</si>
  <si>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</si>
  <si>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</si>
  <si>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</si>
  <si>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</si>
  <si>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</si>
  <si>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</si>
  <si>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</si>
  <si>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</si>
  <si>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</si>
  <si>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</si>
  <si>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</si>
  <si>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</si>
  <si>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</si>
  <si>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</si>
  <si>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</si>
  <si>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</si>
  <si>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</si>
  <si>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</si>
  <si>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</si>
  <si>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</si>
  <si>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</si>
  <si>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</si>
  <si>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</si>
  <si>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</si>
  <si>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</si>
  <si>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</si>
  <si>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</si>
  <si>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</si>
  <si>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</si>
  <si>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</si>
  <si>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</si>
  <si>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</si>
  <si>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</si>
  <si>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</si>
  <si>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</si>
  <si>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</si>
  <si>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</si>
  <si>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</si>
  <si>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</si>
  <si>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</si>
  <si>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</si>
  <si>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</si>
  <si>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</si>
  <si>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</si>
  <si>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</si>
  <si>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</si>
  <si>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</si>
  <si>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</si>
  <si>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</si>
  <si>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</si>
  <si>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</si>
  <si>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</si>
  <si>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</si>
  <si>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</si>
  <si>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</si>
  <si>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</si>
  <si>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</si>
  <si>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</si>
  <si>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</si>
  <si>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</si>
  <si>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</si>
  <si>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</si>
  <si>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</si>
  <si>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</si>
  <si>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</si>
  <si>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</si>
  <si>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</si>
  <si>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</si>
  <si>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</si>
  <si>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</si>
  <si>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</si>
  <si>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</si>
  <si>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</si>
  <si>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</si>
  <si>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</si>
  <si>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</si>
  <si>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</si>
  <si>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</si>
  <si>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</si>
  <si>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</si>
  <si>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</si>
  <si>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</si>
  <si>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</si>
  <si>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</si>
  <si>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</si>
  <si>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</si>
  <si>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</si>
  <si>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</si>
  <si>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</si>
  <si>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</si>
  <si>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</si>
  <si>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</si>
  <si>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</si>
  <si>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</si>
  <si>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</si>
  <si>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</si>
  <si>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</si>
  <si>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</si>
  <si>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</si>
  <si>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</si>
  <si>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</si>
  <si>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</si>
  <si>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</si>
  <si>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</si>
  <si>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</si>
  <si>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</si>
  <si>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</si>
  <si>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</si>
  <si>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</si>
  <si>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</si>
  <si>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</si>
  <si>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</si>
  <si>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</si>
  <si>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</si>
  <si>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</si>
  <si>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</si>
  <si>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</si>
  <si>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</si>
  <si>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</si>
  <si>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</si>
  <si>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</si>
  <si>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</si>
  <si>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</si>
  <si>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</si>
  <si>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</si>
  <si>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</si>
  <si>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</si>
  <si>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</si>
  <si>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</si>
  <si>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</si>
  <si>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</si>
  <si>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</si>
  <si>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</si>
  <si>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</si>
  <si>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</si>
  <si>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</si>
  <si>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</si>
  <si>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</si>
  <si>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</si>
  <si>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</si>
  <si>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</si>
  <si>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</si>
  <si>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</si>
  <si>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</si>
  <si>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</si>
  <si>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</si>
  <si>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</si>
  <si>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</si>
  <si>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</si>
  <si>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</si>
  <si>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</si>
  <si>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</si>
  <si>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</si>
  <si>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</si>
  <si>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</si>
  <si>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</si>
  <si>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</si>
  <si>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</si>
  <si>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</si>
  <si>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</si>
  <si>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</si>
  <si>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</si>
  <si>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</si>
  <si>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</si>
  <si>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</si>
  <si>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</si>
  <si>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</si>
  <si>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</si>
  <si>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</si>
  <si>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</si>
  <si>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</si>
  <si>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</si>
  <si>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</si>
  <si>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</si>
  <si>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</si>
  <si>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</si>
  <si>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</si>
  <si>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</si>
  <si>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</si>
  <si>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</si>
  <si>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</si>
  <si>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</si>
  <si>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</si>
  <si>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</si>
  <si>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</si>
  <si>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</si>
  <si>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</si>
  <si>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</si>
  <si>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</si>
  <si>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</si>
  <si>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</si>
  <si>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</si>
  <si>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</si>
  <si>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</si>
  <si>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</si>
  <si>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</si>
  <si>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</si>
  <si>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</si>
  <si>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</si>
  <si>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</si>
  <si>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</si>
  <si>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</si>
  <si>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</si>
  <si>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</si>
  <si>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</si>
  <si>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</si>
  <si>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</si>
  <si>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</si>
  <si>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</si>
  <si>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</si>
  <si>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</si>
  <si>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</si>
  <si>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</si>
  <si>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</si>
  <si>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</si>
  <si>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</si>
  <si>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</si>
  <si>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</si>
  <si>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</si>
  <si>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</si>
  <si>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</si>
  <si>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</si>
  <si>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</si>
  <si>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</si>
  <si>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</si>
  <si>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</si>
  <si>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</si>
  <si>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</si>
  <si>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</si>
  <si>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</si>
  <si>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</si>
  <si>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</si>
  <si>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</si>
  <si>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</si>
  <si>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</si>
  <si>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</si>
  <si>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</si>
  <si>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</si>
  <si>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</si>
  <si>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</si>
  <si>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</si>
  <si>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</si>
  <si>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</si>
  <si>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</si>
  <si>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</si>
  <si>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</si>
  <si>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</si>
  <si>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</si>
  <si>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</si>
  <si>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</si>
  <si>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</si>
  <si>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</si>
  <si>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</si>
  <si>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</si>
  <si>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</si>
  <si>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</si>
  <si>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</si>
  <si>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</si>
  <si>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</si>
  <si>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</si>
  <si>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</si>
  <si>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</si>
  <si>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</si>
  <si>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</si>
  <si>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</si>
  <si>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</si>
  <si>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</si>
  <si>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</si>
  <si>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</si>
  <si>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</si>
  <si>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</si>
  <si>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</si>
  <si>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</si>
  <si>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</si>
  <si>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</si>
  <si>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</si>
  <si>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</si>
  <si>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</si>
  <si>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</si>
  <si>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</si>
  <si>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</si>
  <si>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</si>
  <si>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</si>
  <si>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</si>
  <si>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</si>
  <si>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</si>
  <si>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</si>
  <si>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</si>
  <si>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</si>
  <si>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</si>
  <si>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</si>
  <si>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</si>
  <si>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</si>
  <si>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</si>
  <si>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</si>
  <si>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</si>
  <si>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</si>
  <si>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</si>
  <si>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</si>
  <si>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</si>
  <si>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</si>
  <si>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</si>
  <si>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</si>
  <si>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</si>
  <si>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</si>
  <si>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</si>
  <si>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</si>
  <si>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</si>
  <si>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</si>
  <si>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</si>
  <si>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</si>
  <si>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</si>
  <si>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</si>
  <si>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</si>
  <si>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</si>
  <si>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</si>
  <si>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</si>
  <si>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</si>
  <si>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</si>
  <si>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</si>
  <si>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</si>
  <si>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</si>
  <si>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</si>
  <si>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</si>
  <si>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</si>
  <si>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</si>
  <si>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</si>
  <si>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</si>
  <si>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</si>
  <si>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</si>
  <si>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</si>
  <si>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</si>
  <si>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</si>
  <si>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</si>
  <si>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</si>
  <si>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</si>
  <si>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</si>
  <si>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</si>
  <si>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</si>
  <si>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</si>
  <si>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</si>
  <si>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</si>
  <si>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</si>
  <si>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</si>
  <si>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</si>
  <si>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</si>
  <si>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</si>
  <si>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</si>
  <si>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</si>
  <si>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</si>
  <si>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</si>
  <si>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</si>
  <si>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</si>
  <si>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</si>
  <si>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</si>
  <si>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</si>
  <si>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</si>
  <si>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</si>
  <si>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</si>
  <si>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</si>
  <si>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</si>
  <si>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</si>
  <si>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</si>
  <si>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</si>
  <si>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</si>
  <si>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</si>
  <si>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</si>
  <si>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</si>
  <si>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</si>
  <si>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</si>
  <si>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</si>
  <si>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</si>
  <si>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</si>
  <si>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</si>
  <si>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</si>
  <si>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</si>
  <si>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</si>
  <si>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</si>
  <si>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</si>
  <si>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</si>
  <si>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</si>
  <si>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</si>
  <si>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</si>
  <si>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</si>
  <si>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</si>
  <si>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</si>
  <si>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</si>
  <si>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</si>
  <si>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</si>
  <si>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</si>
  <si>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</si>
  <si>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</si>
  <si>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</si>
  <si>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</si>
  <si>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</si>
  <si>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</si>
  <si>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</si>
  <si>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</si>
  <si>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</si>
  <si>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</si>
  <si>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</si>
  <si>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</si>
  <si>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</si>
  <si>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</si>
  <si>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</si>
  <si>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</si>
  <si>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</si>
  <si>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</si>
  <si>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</si>
  <si>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</si>
  <si>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</si>
  <si>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</si>
  <si>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</si>
  <si>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</si>
  <si>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</si>
  <si>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</si>
  <si>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</si>
  <si>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</si>
  <si>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</si>
  <si>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</si>
  <si>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</si>
  <si>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</si>
  <si>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</si>
  <si>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</si>
  <si>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</si>
  <si>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</si>
  <si>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</si>
  <si>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</si>
  <si>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</si>
  <si>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</si>
  <si>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</si>
  <si>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</si>
  <si>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</si>
  <si>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</si>
  <si>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</si>
  <si>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</si>
  <si>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</si>
  <si>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</si>
  <si>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</si>
  <si>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</si>
  <si>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</si>
  <si>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</si>
  <si>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</si>
  <si>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</si>
  <si>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</si>
  <si>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</si>
  <si>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</si>
  <si>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</si>
  <si>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</si>
  <si>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</si>
  <si>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</si>
  <si>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</si>
  <si>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</si>
  <si>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</si>
  <si>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</si>
  <si>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</si>
  <si>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</si>
  <si>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</si>
  <si>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</si>
  <si>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</si>
  <si>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</si>
  <si>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</si>
  <si>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</si>
  <si>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</si>
  <si>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</si>
  <si>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</si>
  <si>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</si>
  <si>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</si>
  <si>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</si>
  <si>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</si>
  <si>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</si>
  <si>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</si>
  <si>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</si>
  <si>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</si>
  <si>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</si>
  <si>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</si>
  <si>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</si>
  <si>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</si>
  <si>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</si>
  <si>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</si>
  <si>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</si>
  <si>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</si>
  <si>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</si>
  <si>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</si>
  <si>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</si>
  <si>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</si>
  <si>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</si>
  <si>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</si>
  <si>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</si>
  <si>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</si>
  <si>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</si>
  <si>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</si>
  <si>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</si>
  <si>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</si>
  <si>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</si>
  <si>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</si>
  <si>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</si>
  <si>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</si>
  <si>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</si>
  <si>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</si>
  <si>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</si>
  <si>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</si>
  <si>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</si>
  <si>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</si>
  <si>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</si>
  <si>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</si>
  <si>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</si>
  <si>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</si>
  <si>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</si>
  <si>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</si>
  <si>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</si>
  <si>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</si>
  <si>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</si>
  <si>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</si>
  <si>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</si>
  <si>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</si>
  <si>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</si>
  <si>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</si>
  <si>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</si>
  <si>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</si>
  <si>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</si>
  <si>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</si>
  <si>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</si>
  <si>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</si>
  <si>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</si>
  <si>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</si>
  <si>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</si>
  <si>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</si>
  <si>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</si>
  <si>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</si>
  <si>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</si>
  <si>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</si>
  <si>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</si>
  <si>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</si>
  <si>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</si>
  <si>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</si>
  <si>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</si>
  <si>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</si>
  <si>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</si>
  <si>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</si>
  <si>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</si>
  <si>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</si>
  <si>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</si>
  <si>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</si>
  <si>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</si>
  <si>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</si>
  <si>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</si>
  <si>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</si>
  <si>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</si>
  <si>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</si>
  <si>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</si>
  <si>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</si>
  <si>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</si>
  <si>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</si>
  <si>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</si>
  <si>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</si>
  <si>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</si>
  <si>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</si>
  <si>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</si>
  <si>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</si>
  <si>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</si>
  <si>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</si>
  <si>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</si>
  <si>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</si>
  <si>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</si>
  <si>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</si>
  <si>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</si>
  <si>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</si>
  <si>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</si>
  <si>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</si>
  <si>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</si>
  <si>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</si>
  <si>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</si>
  <si>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</si>
  <si>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</si>
  <si>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</si>
  <si>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</si>
  <si>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</si>
  <si>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</si>
  <si>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</si>
  <si>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</si>
  <si>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</si>
  <si>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</si>
  <si>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</si>
  <si>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</si>
  <si>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</si>
  <si>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</si>
  <si>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</si>
  <si>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</si>
  <si>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</si>
  <si>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</si>
  <si>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</si>
  <si>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</si>
  <si>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</si>
  <si>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</si>
  <si>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</si>
  <si>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</si>
  <si>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</si>
  <si>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</si>
  <si>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</si>
  <si>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</si>
  <si>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</si>
  <si>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</si>
  <si>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</si>
  <si>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</si>
  <si>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</si>
  <si>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</si>
  <si>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</si>
  <si>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</si>
  <si>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</si>
  <si>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</si>
  <si>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</si>
  <si>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</si>
  <si>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</si>
  <si>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</si>
  <si>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</si>
  <si>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</si>
  <si>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</si>
  <si>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</si>
  <si>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</si>
  <si>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</si>
  <si>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</si>
  <si>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</si>
  <si>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</si>
  <si>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</si>
  <si>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</si>
  <si>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</si>
  <si>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</si>
  <si>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</si>
  <si>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</si>
  <si>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</si>
  <si>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</si>
  <si>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</si>
  <si>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</si>
  <si>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</si>
  <si>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</si>
  <si>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</si>
  <si>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</si>
  <si>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</si>
  <si>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</si>
  <si>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</si>
  <si>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</si>
  <si>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</si>
  <si>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</si>
  <si>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</si>
  <si>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</si>
  <si>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</si>
  <si>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</si>
  <si>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</si>
  <si>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</si>
  <si>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</si>
  <si>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</si>
  <si>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</si>
  <si>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</si>
  <si>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</si>
  <si>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</si>
  <si>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</si>
  <si>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</si>
  <si>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</si>
  <si>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</si>
  <si>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</si>
  <si>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</si>
  <si>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</si>
  <si>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</si>
  <si>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</si>
  <si>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</si>
  <si>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</si>
  <si>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</si>
  <si>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</si>
  <si>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</si>
  <si>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</si>
  <si>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</si>
  <si>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</si>
  <si>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</si>
  <si>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</si>
  <si>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</si>
  <si>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</si>
  <si>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</si>
  <si>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</si>
  <si>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</si>
  <si>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</si>
  <si>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</si>
  <si>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</si>
  <si>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</si>
  <si>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</si>
  <si>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</si>
  <si>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</si>
  <si>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</si>
  <si>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</si>
  <si>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</si>
  <si>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</si>
  <si>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</si>
  <si>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</si>
  <si>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</si>
  <si>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</si>
  <si>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</si>
  <si>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</si>
  <si>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</si>
  <si>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</si>
  <si>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</si>
  <si>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</si>
  <si>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</si>
  <si>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</si>
  <si>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</si>
  <si>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</si>
  <si>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</si>
  <si>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</si>
  <si>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</si>
  <si>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</si>
  <si>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</si>
  <si>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</si>
  <si>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</si>
  <si>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</si>
  <si>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</si>
  <si>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</si>
  <si>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</si>
  <si>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</si>
  <si>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</si>
  <si>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</si>
  <si>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</si>
  <si>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</si>
  <si>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</si>
  <si>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</si>
  <si>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</si>
  <si>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</si>
  <si>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</si>
  <si>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</si>
  <si>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</si>
  <si>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</si>
  <si>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</si>
  <si>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</si>
  <si>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</si>
  <si>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</si>
  <si>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</si>
  <si>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</si>
  <si>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</si>
  <si>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</si>
  <si>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</si>
  <si>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</si>
  <si>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</si>
  <si>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</si>
  <si>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</si>
  <si>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</si>
  <si>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</si>
  <si>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</si>
  <si>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</si>
  <si>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</si>
  <si>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</si>
  <si>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</si>
  <si>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</si>
  <si>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</si>
  <si>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</si>
  <si>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</si>
  <si>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</si>
  <si>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</si>
  <si>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</si>
  <si>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</si>
  <si>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</si>
  <si>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</si>
  <si>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</si>
  <si>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</si>
  <si>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</si>
  <si>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</si>
  <si>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</si>
  <si>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</si>
  <si>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</si>
  <si>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</si>
  <si>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</si>
  <si>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</si>
  <si>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</si>
  <si>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</si>
  <si>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</si>
  <si>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</si>
  <si>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</si>
  <si>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</si>
  <si>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</si>
  <si>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</si>
  <si>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</si>
  <si>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</si>
  <si>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</si>
  <si>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</si>
  <si>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</si>
  <si>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</si>
  <si>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</si>
  <si>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</si>
  <si>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</si>
  <si>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</si>
  <si>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</si>
  <si>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</si>
  <si>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</si>
  <si>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</si>
  <si>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</si>
  <si>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</si>
  <si>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</si>
  <si>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</si>
  <si>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</si>
  <si>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</si>
  <si>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</si>
  <si>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</si>
  <si>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</si>
  <si>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</si>
  <si>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</si>
  <si>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</si>
  <si>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</si>
  <si>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</si>
  <si>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</si>
  <si>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</si>
  <si>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</si>
  <si>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</si>
  <si>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</si>
  <si>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</si>
  <si>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</si>
  <si>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</si>
  <si>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</si>
  <si>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</si>
  <si>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</si>
  <si>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</si>
  <si>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</si>
  <si>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</si>
  <si>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</si>
  <si>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</si>
  <si>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</si>
  <si>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</si>
  <si>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</si>
  <si>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</si>
  <si>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</si>
  <si>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</si>
  <si>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</si>
  <si>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</si>
  <si>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</si>
  <si>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</si>
  <si>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</si>
  <si>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</si>
  <si>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</si>
  <si>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</si>
  <si>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</si>
  <si>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</si>
  <si>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</si>
  <si>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</si>
  <si>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</si>
  <si>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</si>
  <si>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</si>
  <si>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</si>
  <si>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</si>
  <si>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</si>
  <si>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</si>
  <si>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</si>
  <si>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</si>
  <si>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</si>
  <si>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</si>
  <si>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</si>
  <si>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</si>
  <si>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</si>
  <si>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</si>
  <si>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</si>
  <si>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</si>
  <si>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</si>
  <si>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</si>
  <si>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</si>
  <si>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</si>
  <si>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</si>
  <si>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</si>
  <si>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</si>
  <si>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</si>
  <si>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</si>
  <si>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</si>
  <si>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</si>
  <si>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</si>
  <si>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</si>
  <si>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</si>
  <si>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</si>
  <si>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</si>
  <si>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</si>
  <si>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</si>
  <si>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</si>
  <si>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</si>
  <si>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</si>
  <si>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</si>
  <si>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</si>
  <si>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</si>
  <si>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</si>
  <si>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</si>
  <si>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</si>
  <si>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</si>
  <si>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</si>
  <si>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</si>
  <si>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</si>
  <si>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</si>
  <si>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</si>
  <si>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</si>
  <si>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</si>
  <si>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</si>
  <si>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</si>
  <si>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</si>
  <si>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</si>
  <si>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</si>
  <si>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</si>
  <si>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</si>
  <si>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</si>
  <si>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</si>
  <si>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</si>
  <si>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</si>
  <si>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</si>
  <si>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</si>
  <si>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</si>
  <si>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</si>
  <si>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</si>
  <si>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</si>
  <si>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</si>
  <si>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</si>
  <si>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</si>
  <si>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</si>
  <si>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</si>
  <si>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</si>
  <si>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</si>
  <si>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</si>
  <si>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</si>
  <si>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</si>
  <si>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</si>
  <si>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</si>
  <si>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</si>
  <si>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</si>
  <si>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</si>
  <si>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</si>
  <si>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</si>
  <si>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</si>
  <si>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</si>
  <si>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</si>
  <si>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</si>
  <si>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</si>
  <si>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</si>
  <si>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</si>
  <si>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</si>
  <si>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</si>
  <si>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</si>
  <si>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</si>
  <si>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</si>
  <si>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</si>
  <si>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</si>
  <si>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</si>
  <si>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</si>
  <si>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</si>
  <si>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</si>
  <si>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</si>
  <si>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</si>
  <si>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</si>
  <si>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</si>
  <si>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</si>
  <si>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</si>
  <si>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</si>
  <si>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</si>
  <si>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</si>
  <si>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</si>
  <si>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</si>
  <si>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</si>
  <si>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</si>
  <si>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</si>
  <si>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</si>
  <si>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</si>
  <si>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</si>
  <si>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</si>
  <si>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</si>
  <si>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</si>
  <si>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</si>
  <si>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</si>
  <si>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</si>
  <si>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</si>
  <si>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</si>
  <si>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</si>
  <si>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</si>
  <si>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</si>
  <si>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</si>
  <si>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</si>
  <si>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</si>
  <si>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</si>
  <si>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</si>
  <si>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</si>
  <si>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</si>
  <si>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</si>
  <si>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</si>
  <si>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</si>
  <si>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</si>
  <si>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</si>
  <si>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</si>
  <si>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</si>
  <si>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</si>
  <si>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</si>
  <si>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</si>
  <si>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</si>
  <si>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</si>
  <si>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</si>
  <si>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</si>
  <si>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</si>
  <si>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</si>
  <si>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</si>
  <si>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</si>
  <si>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</si>
  <si>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</si>
  <si>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</si>
  <si>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</si>
  <si>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</si>
  <si>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</si>
  <si>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</si>
  <si>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</si>
  <si>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</si>
  <si>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</si>
  <si>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</si>
  <si>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</si>
  <si>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</si>
  <si>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</si>
  <si>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</si>
  <si>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</si>
  <si>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</si>
  <si>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</si>
  <si>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</si>
  <si>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</si>
  <si>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</si>
  <si>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</si>
  <si>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</si>
  <si>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</si>
  <si>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</si>
  <si>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</si>
  <si>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</si>
  <si>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</si>
  <si>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</si>
  <si>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</si>
  <si>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</si>
  <si>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</si>
  <si>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</si>
  <si>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</si>
  <si>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</si>
  <si>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</si>
  <si>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</si>
  <si>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</si>
  <si>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</si>
  <si>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</si>
  <si>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</si>
  <si>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</si>
  <si>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</si>
  <si>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</si>
  <si>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</si>
  <si>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</si>
  <si>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</si>
  <si>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</si>
  <si>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</si>
  <si>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</si>
  <si>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</si>
  <si>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</si>
  <si>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</si>
  <si>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</si>
  <si>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</si>
  <si>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</si>
  <si>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</si>
  <si>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</si>
  <si>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</si>
  <si>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</si>
  <si>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</si>
  <si>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</si>
  <si>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</si>
  <si>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</si>
  <si>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</si>
  <si>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</si>
  <si>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</si>
  <si>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</si>
  <si>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</si>
  <si>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</si>
  <si>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</si>
  <si>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</si>
  <si>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</si>
  <si>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</si>
  <si>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</si>
  <si>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</si>
  <si>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</si>
  <si>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</si>
  <si>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</si>
  <si>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</si>
  <si>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</si>
  <si>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</si>
  <si>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</si>
  <si>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</si>
  <si>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</si>
  <si>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</si>
  <si>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</si>
  <si>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</si>
  <si>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</si>
  <si>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</si>
  <si>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</si>
  <si>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</si>
  <si>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</si>
  <si>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</si>
  <si>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</si>
  <si>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</si>
  <si>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</si>
  <si>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</si>
  <si>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</si>
  <si>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</si>
  <si>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</si>
  <si>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</si>
  <si>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</si>
  <si>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</si>
  <si>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</si>
  <si>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</si>
  <si>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</si>
  <si>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</si>
  <si>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</si>
  <si>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</si>
  <si>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</si>
  <si>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</si>
  <si>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</si>
  <si>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</si>
  <si>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</si>
  <si>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</si>
  <si>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</si>
  <si>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</si>
  <si>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</si>
  <si>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</si>
  <si>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</si>
  <si>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</si>
  <si>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</si>
  <si>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</si>
  <si>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</si>
  <si>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</si>
  <si>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</si>
  <si>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</si>
  <si>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</si>
  <si>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</si>
  <si>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</si>
  <si>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</si>
  <si>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</si>
  <si>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</si>
  <si>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</si>
  <si>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</si>
  <si>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</si>
  <si>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</si>
  <si>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</si>
  <si>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</si>
  <si>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</si>
  <si>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</si>
  <si>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</si>
  <si>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</si>
  <si>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</si>
  <si>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</si>
  <si>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</si>
  <si>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</si>
  <si>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</si>
  <si>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</si>
  <si>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</si>
  <si>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</si>
  <si>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</si>
  <si>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</si>
  <si>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</si>
  <si>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</si>
  <si>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</si>
  <si>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</si>
  <si>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</si>
  <si>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</si>
  <si>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</si>
  <si>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</si>
  <si>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</si>
  <si>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</si>
  <si>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</si>
  <si>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</si>
  <si>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</si>
  <si>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</si>
  <si>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</si>
  <si>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</si>
  <si>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</si>
  <si>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</si>
  <si>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</si>
  <si>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</si>
  <si>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</si>
  <si>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</si>
  <si>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</si>
  <si>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</si>
  <si>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</si>
  <si>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</si>
  <si>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</si>
  <si>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</si>
  <si>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</si>
  <si>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</si>
  <si>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</si>
  <si>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</si>
  <si>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</si>
  <si>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</si>
  <si>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</si>
  <si>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</si>
  <si>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</si>
  <si>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</si>
  <si>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</si>
  <si>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</si>
  <si>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</si>
  <si>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</si>
  <si>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</si>
  <si>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</si>
  <si>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</si>
  <si>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</si>
  <si>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</si>
  <si>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</si>
  <si>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</si>
  <si>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</si>
  <si>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</si>
  <si>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</si>
  <si>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</si>
  <si>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</si>
  <si>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</si>
  <si>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</si>
  <si>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</si>
  <si>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</si>
  <si>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</si>
  <si>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</si>
  <si>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</si>
  <si>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</si>
  <si>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</si>
  <si>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</si>
  <si>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</si>
  <si>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</si>
  <si>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</si>
  <si>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</si>
  <si>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</si>
  <si>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</si>
  <si>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</si>
  <si>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</si>
  <si>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</si>
  <si>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</si>
  <si>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</si>
  <si>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</si>
  <si>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</si>
  <si>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</si>
  <si>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</si>
  <si>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</si>
  <si>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</si>
  <si>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</si>
  <si>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</si>
  <si>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</si>
  <si>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</si>
  <si>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</si>
  <si>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</si>
  <si>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</si>
  <si>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</si>
  <si>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</si>
  <si>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</si>
  <si>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</si>
  <si>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</si>
  <si>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</si>
  <si>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</si>
  <si>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</si>
  <si>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</si>
  <si>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</si>
  <si>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</si>
  <si>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</si>
  <si>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</si>
  <si>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</si>
  <si>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</si>
  <si>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</si>
  <si>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</si>
  <si>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</si>
  <si>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</si>
  <si>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</si>
  <si>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</si>
  <si>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</si>
  <si>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</si>
  <si>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</si>
  <si>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</si>
  <si>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</si>
  <si>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</si>
  <si>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</si>
  <si>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</si>
  <si>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</si>
  <si>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</si>
  <si>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</si>
  <si>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</si>
  <si>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</si>
  <si>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</si>
  <si>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</si>
  <si>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</si>
  <si>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</si>
  <si>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</si>
  <si>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</si>
  <si>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</si>
  <si>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</si>
  <si>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</si>
  <si>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</si>
  <si>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</si>
  <si>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</si>
  <si>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</si>
  <si>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</si>
  <si>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</si>
  <si>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</si>
  <si>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</si>
  <si>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</si>
  <si>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</si>
  <si>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</si>
  <si>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</si>
  <si>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</si>
  <si>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</si>
  <si>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</si>
  <si>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</si>
  <si>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</si>
  <si>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</si>
  <si>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</si>
  <si>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</si>
  <si>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</si>
  <si>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</si>
  <si>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</si>
  <si>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</si>
  <si>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</si>
  <si>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</si>
  <si>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</si>
  <si>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</si>
  <si>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</si>
  <si>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</si>
  <si>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</si>
  <si>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</si>
  <si>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</si>
  <si>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</si>
  <si>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</si>
  <si>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</si>
  <si>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</si>
  <si>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</si>
  <si>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</si>
  <si>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</si>
  <si>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</si>
  <si>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</si>
  <si>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</si>
  <si>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</si>
  <si>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</si>
  <si>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</si>
  <si>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</si>
  <si>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</si>
  <si>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</si>
  <si>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</si>
  <si>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</si>
  <si>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</si>
  <si>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</si>
  <si>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</si>
  <si>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</si>
  <si>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</si>
  <si>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</si>
  <si>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</si>
  <si>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</si>
  <si>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</si>
  <si>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</si>
  <si>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</si>
  <si>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</si>
  <si>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</si>
  <si>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</si>
  <si>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</si>
  <si>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</si>
  <si>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</si>
  <si>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</si>
  <si>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</si>
  <si>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</si>
  <si>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</si>
  <si>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</si>
  <si>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</si>
  <si>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</si>
  <si>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</si>
  <si>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</si>
  <si>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</si>
  <si>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</si>
  <si>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</si>
  <si>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</si>
  <si>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</si>
  <si>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</si>
  <si>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</si>
  <si>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</si>
  <si>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</si>
  <si>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</si>
  <si>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</si>
  <si>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</si>
  <si>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</si>
  <si>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</si>
  <si>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</si>
  <si>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</si>
  <si>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</si>
  <si>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</si>
  <si>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</si>
  <si>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</si>
  <si>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</si>
  <si>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</si>
  <si>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</si>
  <si>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</si>
  <si>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</si>
  <si>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</si>
  <si>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</si>
  <si>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</si>
  <si>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</si>
  <si>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</si>
  <si>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</si>
  <si>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</si>
  <si>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</si>
  <si>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</si>
  <si>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</si>
  <si>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</si>
  <si>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</si>
  <si>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</si>
  <si>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</si>
  <si>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</si>
  <si>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</si>
  <si>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</si>
  <si>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</si>
  <si>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</si>
  <si>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</si>
  <si>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</si>
  <si>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</si>
  <si>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</si>
  <si>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</si>
  <si>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</si>
  <si>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</si>
  <si>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</si>
  <si>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</si>
  <si>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</si>
  <si>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</si>
  <si>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</si>
  <si>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</si>
  <si>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</si>
  <si>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</si>
  <si>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</si>
  <si>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</si>
  <si>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</si>
  <si>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</si>
  <si>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</si>
  <si>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</si>
  <si>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</si>
  <si>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</si>
  <si>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</si>
  <si>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</si>
  <si>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</si>
  <si>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</si>
  <si>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</si>
  <si>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</si>
  <si>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</si>
  <si>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</si>
  <si>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</si>
  <si>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</si>
  <si>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</si>
  <si>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</si>
  <si>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</si>
  <si>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</si>
  <si>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</si>
  <si>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</si>
  <si>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</si>
  <si>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</si>
  <si>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</si>
  <si>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</si>
  <si>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</si>
  <si>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</si>
  <si>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</si>
  <si>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</si>
  <si>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</si>
  <si>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</si>
  <si>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</si>
  <si>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</si>
  <si>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</si>
  <si>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</si>
  <si>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</si>
  <si>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</si>
  <si>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</si>
  <si>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</si>
  <si>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</si>
  <si>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</si>
  <si>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</si>
  <si>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</si>
  <si>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</si>
  <si>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</si>
  <si>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</si>
  <si>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</si>
  <si>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</si>
  <si>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</si>
  <si>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</si>
  <si>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</si>
  <si>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</si>
  <si>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</si>
  <si>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</si>
  <si>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</si>
  <si>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</si>
  <si>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</si>
  <si>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</si>
  <si>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</si>
  <si>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</si>
  <si>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</si>
  <si>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</si>
  <si>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</si>
  <si>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</si>
  <si>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</si>
  <si>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</si>
  <si>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</si>
  <si>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</si>
  <si>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</si>
  <si>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</si>
  <si>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</si>
  <si>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</si>
  <si>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</si>
  <si>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</si>
  <si>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</si>
  <si>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</si>
  <si>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</si>
  <si>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</si>
  <si>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</si>
  <si>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</si>
  <si>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</si>
  <si>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</si>
  <si>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</si>
  <si>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</si>
  <si>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</si>
  <si>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</si>
  <si>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</si>
  <si>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</si>
  <si>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</si>
  <si>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</si>
  <si>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</si>
  <si>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</si>
  <si>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</si>
  <si>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</si>
  <si>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</si>
  <si>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</si>
  <si>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</si>
  <si>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</si>
  <si>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</si>
  <si>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</si>
  <si>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</si>
  <si>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</si>
  <si>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</si>
  <si>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</si>
  <si>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</si>
  <si>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</si>
  <si>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</si>
  <si>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</si>
  <si>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</si>
  <si>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</si>
  <si>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</si>
  <si>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</si>
  <si>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</si>
  <si>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</si>
  <si>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</si>
  <si>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</si>
  <si>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</si>
  <si>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</si>
  <si>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</si>
  <si>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</si>
  <si>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</si>
  <si>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</si>
  <si>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</si>
  <si>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</si>
  <si>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</si>
  <si>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</si>
  <si>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</si>
  <si>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</si>
  <si>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</si>
  <si>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</si>
  <si>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</si>
  <si>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</si>
  <si>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</si>
  <si>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</si>
  <si>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</si>
  <si>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</si>
  <si>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</si>
  <si>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</si>
  <si>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</si>
  <si>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</si>
  <si>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</si>
  <si>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</si>
  <si>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</si>
  <si>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</si>
  <si>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</si>
  <si>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</si>
  <si>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</si>
  <si>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</si>
  <si>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</si>
  <si>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</si>
  <si>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</si>
  <si>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</si>
  <si>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</si>
  <si>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</si>
  <si>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</si>
  <si>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</si>
  <si>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</si>
  <si>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</si>
  <si>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</si>
  <si>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</si>
  <si>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</si>
  <si>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</si>
  <si>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</si>
  <si>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</si>
  <si>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</si>
  <si>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</si>
  <si>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</si>
  <si>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</si>
  <si>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</si>
  <si>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</si>
  <si>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</si>
  <si>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</si>
  <si>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</si>
  <si>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</si>
  <si>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</si>
  <si>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</si>
  <si>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</si>
  <si>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</si>
  <si>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</si>
  <si>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</si>
  <si>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</si>
  <si>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</si>
  <si>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</si>
  <si>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</si>
  <si>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</si>
  <si>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</si>
  <si>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</si>
  <si>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</si>
  <si>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</si>
  <si>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</si>
  <si>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</si>
  <si>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</si>
  <si>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</si>
  <si>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</si>
  <si>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</si>
  <si>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</si>
  <si>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</si>
  <si>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</si>
  <si>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</si>
  <si>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</si>
  <si>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</si>
  <si>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</si>
  <si>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</si>
  <si>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</si>
  <si>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</si>
  <si>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</si>
  <si>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</si>
  <si>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</si>
  <si>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</si>
  <si>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</si>
  <si>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</si>
  <si>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</si>
  <si>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</si>
  <si>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</si>
  <si>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</si>
  <si>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</si>
  <si>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</si>
  <si>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</si>
  <si>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</si>
  <si>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</si>
  <si>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</si>
  <si>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</si>
  <si>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</si>
  <si>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</si>
  <si>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</si>
  <si>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</si>
  <si>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</si>
  <si>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</si>
  <si>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</si>
  <si>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</si>
  <si>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</si>
  <si>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</si>
  <si>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</si>
  <si>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</si>
  <si>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</si>
  <si>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</si>
  <si>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</si>
  <si>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</si>
  <si>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</si>
  <si>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</si>
  <si>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</si>
  <si>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</si>
  <si>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</si>
  <si>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</si>
  <si>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</si>
  <si>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</si>
  <si>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</si>
  <si>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</si>
  <si>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</si>
  <si>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</si>
  <si>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</si>
  <si>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</si>
  <si>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</si>
  <si>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</si>
  <si>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</si>
  <si>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</si>
  <si>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</si>
  <si>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</si>
  <si>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</si>
  <si>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</si>
  <si>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</si>
  <si>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</si>
  <si>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</si>
  <si>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</si>
  <si>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</si>
  <si>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</si>
  <si>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</si>
  <si>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</si>
  <si>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</si>
  <si>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</si>
  <si>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</si>
  <si>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</si>
  <si>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</si>
  <si>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</si>
  <si>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</si>
  <si>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</si>
  <si>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</si>
  <si>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</si>
  <si>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</si>
  <si>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</si>
  <si>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</si>
  <si>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</si>
  <si>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</si>
  <si>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</si>
  <si>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</si>
  <si>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</si>
  <si>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</si>
  <si>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</si>
  <si>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</si>
  <si>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</si>
  <si>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</si>
  <si>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</si>
  <si>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</si>
  <si>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</si>
  <si>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</si>
  <si>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</si>
  <si>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</si>
  <si>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</si>
  <si>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</si>
  <si>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</si>
  <si>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</si>
  <si>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</si>
  <si>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</si>
  <si>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</si>
  <si>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</si>
  <si>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</si>
  <si>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</si>
  <si>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</si>
  <si>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</si>
  <si>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</si>
  <si>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</si>
  <si>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</si>
  <si>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</si>
  <si>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</si>
  <si>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</si>
  <si>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</si>
  <si>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</si>
  <si>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</si>
  <si>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</si>
  <si>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</si>
  <si>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</si>
  <si>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</si>
  <si>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</si>
  <si>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</si>
  <si>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</si>
  <si>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</si>
  <si>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</si>
  <si>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</si>
  <si>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</si>
  <si>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</si>
  <si>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</si>
  <si>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</si>
  <si>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</si>
  <si>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</si>
  <si>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</si>
  <si>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</si>
  <si>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</si>
  <si>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</si>
  <si>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</si>
  <si>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</si>
  <si>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</si>
  <si>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</si>
  <si>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</si>
  <si>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</si>
  <si>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</si>
  <si>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</si>
  <si>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</si>
  <si>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</si>
  <si>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</si>
  <si>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</si>
  <si>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</si>
  <si>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</si>
  <si>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</si>
  <si>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</si>
  <si>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</si>
  <si>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</si>
  <si>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</si>
  <si>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</si>
  <si>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</si>
  <si>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</si>
  <si>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</si>
  <si>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</si>
  <si>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</si>
  <si>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</si>
  <si>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</si>
  <si>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</si>
  <si>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</si>
  <si>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</si>
  <si>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</si>
  <si>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</si>
  <si>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</si>
  <si>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</si>
  <si>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</si>
  <si>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</si>
  <si>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</si>
  <si>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</si>
  <si>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</si>
  <si>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</si>
  <si>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</si>
  <si>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</si>
  <si>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</si>
  <si>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</si>
  <si>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</si>
  <si>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</si>
  <si>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</si>
  <si>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</si>
  <si>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</si>
  <si>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</si>
  <si>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</si>
  <si>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</si>
  <si>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</si>
  <si>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</si>
  <si>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</si>
  <si>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</si>
  <si>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</si>
  <si>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</si>
  <si>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</si>
  <si>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</si>
  <si>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</si>
  <si>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</si>
  <si>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</si>
  <si>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</si>
  <si>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</si>
  <si>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</si>
  <si>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</si>
  <si>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</si>
  <si>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</si>
  <si>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</si>
  <si>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</si>
  <si>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</si>
  <si>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</si>
  <si>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</si>
  <si>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</si>
  <si>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</si>
  <si>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</si>
  <si>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</si>
  <si>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</si>
  <si>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</si>
  <si>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</si>
  <si>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</si>
  <si>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</si>
  <si>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</si>
  <si>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</si>
  <si>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</si>
  <si>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</si>
  <si>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</si>
  <si>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</si>
  <si>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</si>
  <si>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</si>
  <si>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</si>
  <si>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</si>
  <si>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</si>
  <si>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</si>
  <si>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</si>
  <si>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</si>
  <si>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</si>
  <si>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</si>
  <si>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</si>
  <si>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</si>
  <si>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</si>
  <si>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</si>
  <si>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</si>
  <si>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</si>
  <si>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</si>
  <si>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</si>
  <si>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</si>
  <si>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</si>
  <si>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</si>
  <si>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</si>
  <si>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</si>
  <si>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</si>
  <si>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</si>
  <si>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</si>
  <si>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</si>
  <si>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</si>
  <si>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</si>
  <si>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</si>
  <si>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</si>
  <si>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</si>
  <si>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</si>
  <si>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</si>
  <si>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</si>
  <si>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</si>
  <si>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</si>
  <si>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</si>
  <si>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</si>
  <si>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</si>
  <si>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</si>
  <si>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</si>
  <si>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</si>
  <si>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</si>
  <si>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</si>
  <si>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</si>
  <si>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</si>
  <si>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</si>
  <si>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</si>
  <si>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</si>
  <si>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</si>
  <si>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</si>
  <si>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</si>
  <si>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</si>
  <si>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</si>
  <si>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</si>
  <si>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</si>
  <si>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</si>
  <si>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</si>
  <si>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</si>
  <si>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</si>
  <si>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</si>
  <si>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</si>
  <si>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</si>
  <si>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</si>
  <si>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</si>
  <si>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</si>
  <si>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</si>
  <si>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</si>
  <si>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</si>
  <si>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</si>
  <si>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</si>
  <si>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</si>
  <si>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</si>
  <si>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</si>
  <si>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</si>
  <si>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</si>
  <si>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</si>
  <si>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</si>
  <si>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</si>
  <si>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</si>
  <si>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</si>
  <si>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</si>
  <si>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</si>
  <si>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</si>
  <si>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</si>
  <si>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</si>
  <si>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</si>
  <si>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</si>
  <si>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</si>
  <si>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</si>
  <si>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</si>
  <si>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</si>
  <si>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</si>
  <si>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</si>
  <si>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</si>
  <si>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</si>
  <si>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</si>
  <si>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</si>
  <si>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</si>
  <si>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</si>
  <si>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</si>
  <si>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</si>
  <si>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</si>
  <si>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</si>
  <si>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</si>
  <si>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</si>
  <si>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</si>
  <si>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</si>
  <si>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</si>
  <si>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</si>
  <si>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</si>
  <si>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</si>
  <si>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</si>
  <si>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</si>
  <si>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</si>
  <si>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</si>
  <si>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</si>
  <si>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</si>
  <si>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</si>
  <si>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</si>
  <si>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</si>
  <si>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</si>
  <si>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</si>
  <si>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</si>
  <si>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</si>
  <si>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</si>
  <si>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</si>
  <si>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</si>
  <si>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</si>
  <si>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</si>
  <si>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</si>
  <si>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</si>
  <si>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</si>
  <si>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</si>
  <si>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</si>
  <si>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</si>
  <si>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</si>
  <si>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</si>
  <si>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</si>
  <si>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</si>
  <si>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</si>
  <si>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</si>
  <si>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</si>
  <si>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</si>
  <si>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</si>
  <si>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</si>
  <si>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</si>
  <si>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</si>
  <si>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</si>
  <si>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</si>
  <si>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</si>
  <si>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</si>
  <si>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</si>
  <si>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</si>
  <si>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</si>
  <si>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</si>
  <si>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</si>
  <si>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</si>
  <si>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</si>
  <si>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</si>
  <si>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</si>
  <si>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</si>
  <si>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</si>
  <si>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</si>
  <si>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</si>
  <si>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</si>
  <si>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</si>
  <si>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</si>
  <si>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</si>
  <si>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</si>
  <si>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</si>
  <si>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</si>
  <si>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</si>
  <si>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</si>
  <si>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</si>
  <si>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</si>
  <si>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</si>
  <si>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</si>
  <si>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</si>
  <si>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</si>
  <si>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</si>
  <si>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</si>
  <si>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</si>
  <si>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</si>
  <si>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</si>
  <si>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</si>
  <si>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</si>
  <si>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</si>
  <si>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</si>
  <si>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</si>
  <si>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</si>
  <si>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</si>
  <si>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</si>
  <si>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</si>
  <si>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</si>
  <si>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</si>
  <si>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</si>
  <si>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</si>
  <si>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</si>
  <si>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</si>
  <si>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</si>
  <si>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</si>
  <si>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</si>
  <si>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</si>
  <si>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</si>
  <si>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</si>
  <si>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</si>
  <si>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</si>
  <si>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</si>
  <si>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</si>
  <si>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</si>
  <si>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</si>
  <si>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</si>
  <si>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</si>
  <si>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</si>
  <si>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</si>
  <si>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</si>
  <si>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</si>
  <si>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</si>
  <si>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</si>
  <si>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</si>
  <si>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</si>
  <si>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</si>
  <si>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</si>
  <si>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</si>
  <si>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</si>
  <si>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</si>
  <si>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</si>
  <si>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</si>
  <si>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</si>
  <si>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</si>
  <si>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</si>
  <si>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</si>
  <si>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</si>
  <si>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</si>
  <si>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</si>
  <si>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</si>
  <si>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</si>
  <si>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</si>
  <si>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</si>
  <si>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</si>
  <si>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</si>
  <si>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</si>
  <si>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</si>
  <si>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</si>
  <si>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</si>
  <si>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</si>
  <si>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</si>
  <si>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</si>
  <si>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</si>
  <si>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</si>
  <si>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</si>
  <si>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</si>
  <si>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</si>
  <si>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</si>
  <si>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</si>
  <si>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</si>
  <si>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</si>
  <si>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</si>
  <si>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</si>
  <si>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</si>
  <si>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</si>
  <si>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</si>
  <si>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</si>
  <si>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</si>
  <si>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</si>
  <si>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</si>
  <si>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</si>
  <si>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</si>
  <si>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</si>
  <si>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</si>
  <si>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</si>
  <si>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</si>
  <si>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</si>
  <si>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</si>
  <si>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</si>
  <si>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</si>
  <si>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</si>
  <si>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</si>
  <si>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</si>
  <si>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</si>
  <si>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</si>
  <si>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</si>
  <si>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</si>
  <si>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</si>
  <si>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</si>
  <si>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</si>
  <si>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</si>
  <si>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</si>
  <si>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</si>
  <si>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</si>
  <si>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</si>
  <si>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</si>
  <si>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</si>
  <si>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</si>
  <si>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</si>
  <si>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</si>
  <si>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</si>
  <si>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</si>
  <si>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</si>
  <si>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</si>
  <si>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</si>
  <si>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</si>
  <si>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</si>
  <si>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</si>
  <si>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</si>
  <si>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</si>
  <si>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</si>
  <si>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</si>
  <si>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</si>
  <si>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</si>
  <si>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</si>
  <si>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</si>
  <si>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</si>
  <si>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</si>
  <si>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</si>
  <si>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</si>
  <si>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</si>
  <si>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</si>
  <si>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</si>
  <si>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</si>
  <si>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</si>
  <si>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</si>
  <si>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</si>
  <si>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</si>
  <si>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</si>
  <si>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</si>
  <si>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</si>
  <si>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</si>
  <si>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</si>
  <si>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</si>
  <si>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</si>
  <si>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</si>
  <si>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</si>
  <si>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</si>
  <si>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</si>
  <si>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</si>
  <si>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</si>
  <si>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</si>
  <si>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</si>
  <si>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</si>
  <si>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</si>
  <si>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</si>
  <si>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</si>
  <si>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</si>
  <si>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</si>
  <si>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</si>
  <si>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</si>
  <si>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</si>
  <si>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</si>
  <si>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</si>
  <si>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</si>
  <si>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</si>
  <si>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</si>
  <si>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</si>
  <si>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</si>
  <si>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</si>
  <si>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</si>
  <si>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</si>
  <si>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</si>
  <si>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</si>
  <si>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</si>
  <si>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</si>
  <si>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</si>
  <si>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</si>
  <si>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</si>
  <si>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</si>
  <si>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</si>
  <si>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</si>
  <si>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</si>
  <si>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</si>
  <si>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</si>
  <si>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</si>
  <si>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</si>
  <si>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</si>
  <si>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</si>
  <si>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</si>
  <si>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</si>
  <si>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</si>
  <si>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</si>
  <si>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</si>
  <si>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</si>
  <si>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</si>
  <si>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</si>
  <si>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</si>
  <si>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</si>
  <si>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</si>
  <si>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</si>
  <si>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</si>
  <si>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</si>
  <si>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</si>
  <si>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</si>
  <si>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</si>
  <si>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</si>
  <si>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</si>
  <si>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</si>
  <si>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</si>
  <si>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</si>
  <si>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</si>
  <si>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</si>
  <si>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</si>
  <si>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</si>
  <si>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</si>
  <si>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</si>
  <si>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</si>
  <si>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</si>
  <si>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</si>
  <si>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</si>
  <si>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</si>
  <si>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</si>
  <si>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</si>
  <si>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</si>
  <si>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</si>
  <si>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</si>
  <si>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</si>
  <si>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</si>
  <si>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</si>
  <si>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</si>
  <si>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</si>
  <si>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</si>
  <si>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</si>
  <si>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</si>
  <si>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</si>
  <si>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</si>
  <si>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</si>
  <si>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</si>
  <si>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</si>
  <si>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</si>
  <si>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</si>
  <si>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</si>
  <si>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</si>
  <si>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</si>
  <si>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</si>
  <si>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</si>
  <si>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</si>
  <si>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</si>
  <si>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</si>
  <si>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</si>
  <si>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</si>
  <si>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</si>
  <si>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</si>
  <si>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</si>
  <si>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</si>
  <si>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</si>
  <si>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</si>
  <si>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</si>
  <si>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</si>
  <si>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</si>
  <si>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</si>
  <si>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</si>
  <si>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</si>
  <si>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</si>
  <si>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</si>
  <si>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</si>
  <si>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</si>
  <si>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</si>
  <si>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</si>
  <si>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</si>
  <si>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</si>
  <si>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</si>
  <si>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</si>
  <si>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</si>
  <si>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</si>
  <si>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</si>
  <si>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</si>
  <si>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</si>
  <si>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</si>
  <si>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</si>
  <si>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</si>
  <si>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</si>
  <si>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</si>
  <si>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</si>
  <si>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</si>
  <si>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</si>
  <si>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</si>
  <si>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</si>
  <si>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</si>
  <si>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</si>
  <si>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</si>
  <si>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</si>
  <si>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</si>
  <si>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</si>
  <si>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</si>
  <si>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</si>
  <si>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</si>
  <si>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</si>
  <si>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</si>
  <si>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</si>
  <si>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</si>
  <si>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</si>
  <si>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</si>
  <si>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</si>
  <si>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</si>
  <si>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</si>
  <si>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</si>
  <si>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</si>
  <si>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</si>
  <si>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</si>
  <si>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</si>
  <si>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</si>
  <si>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</si>
  <si>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</si>
  <si>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</si>
  <si>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</si>
  <si>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</si>
  <si>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</si>
  <si>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</si>
  <si>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</si>
  <si>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</si>
  <si>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</si>
  <si>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</si>
  <si>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</si>
  <si>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</si>
  <si>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</si>
  <si>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</si>
  <si>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</si>
  <si>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</si>
  <si>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</si>
  <si>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</si>
  <si>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</si>
  <si>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</si>
  <si>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</si>
  <si>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</si>
  <si>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</si>
  <si>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</si>
  <si>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</si>
  <si>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</si>
  <si>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</si>
  <si>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</si>
  <si>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</si>
  <si>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</si>
  <si>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</si>
  <si>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</si>
  <si>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</si>
  <si>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</si>
  <si>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</si>
  <si>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</si>
  <si>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</si>
  <si>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</si>
  <si>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</si>
  <si>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</si>
  <si>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</si>
  <si>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</si>
  <si>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</si>
  <si>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</si>
  <si>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</si>
  <si>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</si>
  <si>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</si>
  <si>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</si>
  <si>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</si>
  <si>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</si>
  <si>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</si>
  <si>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</si>
  <si>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</si>
  <si>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</si>
  <si>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</si>
  <si>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</si>
  <si>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</si>
  <si>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</si>
  <si>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</si>
  <si>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</si>
  <si>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</si>
  <si>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</si>
  <si>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</si>
  <si>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</si>
  <si>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</si>
  <si>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</si>
  <si>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</si>
  <si>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</si>
  <si>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</si>
  <si>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</si>
  <si>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</si>
  <si>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</si>
  <si>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</si>
  <si>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</si>
  <si>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</si>
  <si>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</si>
  <si>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</si>
  <si>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</si>
  <si>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</si>
  <si>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</si>
  <si>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</si>
  <si>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</si>
  <si>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</si>
  <si>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</si>
  <si>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</si>
  <si>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</si>
  <si>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</si>
  <si>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</si>
  <si>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</si>
  <si>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</si>
  <si>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</si>
  <si>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</si>
  <si>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</si>
  <si>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</si>
  <si>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</si>
  <si>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</si>
  <si>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</si>
  <si>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</si>
  <si>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</si>
  <si>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</si>
  <si>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</si>
  <si>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</si>
  <si>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</si>
  <si>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</si>
  <si>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</si>
  <si>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</si>
  <si>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</si>
  <si>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</si>
  <si>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</si>
  <si>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</si>
  <si>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</si>
  <si>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</si>
  <si>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</si>
  <si>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</si>
  <si>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</si>
  <si>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</si>
  <si>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</si>
  <si>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</si>
  <si>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</si>
  <si>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</si>
  <si>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</si>
  <si>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</si>
  <si>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</si>
  <si>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</si>
  <si>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</si>
  <si>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</si>
  <si>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</si>
  <si>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</si>
  <si>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</si>
  <si>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</si>
  <si>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</si>
  <si>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</si>
  <si>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</si>
  <si>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</si>
  <si>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</si>
  <si>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</si>
  <si>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</si>
  <si>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</si>
  <si>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</si>
  <si>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</si>
  <si>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</si>
  <si>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</si>
  <si>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</si>
  <si>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</si>
  <si>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</si>
  <si>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</si>
  <si>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</si>
  <si>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</si>
  <si>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</si>
  <si>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</si>
  <si>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</si>
  <si>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</si>
  <si>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</si>
  <si>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</si>
  <si>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</si>
  <si>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</si>
  <si>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</si>
  <si>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</si>
  <si>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</si>
  <si>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</si>
  <si>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</si>
  <si>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</si>
  <si>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</si>
  <si>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</si>
  <si>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</si>
  <si>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</si>
  <si>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</si>
  <si>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</si>
  <si>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</si>
  <si>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</si>
  <si>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</si>
  <si>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</si>
  <si>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</si>
  <si>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</si>
  <si>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</si>
  <si>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</si>
  <si>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</si>
  <si>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</si>
  <si>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</si>
  <si>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</si>
  <si>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</si>
  <si>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</si>
  <si>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</si>
  <si>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</si>
  <si>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</si>
  <si>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</si>
  <si>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</si>
  <si>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</si>
  <si>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</si>
  <si>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</si>
  <si>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</si>
  <si>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</si>
  <si>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</si>
  <si>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</si>
  <si>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</si>
  <si>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</si>
  <si>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</si>
  <si>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</si>
  <si>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</si>
  <si>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</si>
  <si>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</si>
  <si>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</si>
  <si>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</si>
  <si>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</si>
  <si>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</si>
  <si>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</si>
  <si>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</si>
  <si>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</si>
  <si>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</si>
  <si>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</si>
  <si>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</si>
  <si>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</si>
  <si>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</si>
  <si>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</si>
  <si>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</si>
  <si>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</si>
  <si>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</si>
  <si>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</si>
  <si>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</si>
  <si>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</si>
  <si>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</si>
  <si>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</si>
  <si>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</si>
  <si>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</si>
  <si>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</si>
  <si>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</si>
  <si>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</si>
  <si>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</si>
  <si>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</si>
  <si>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</si>
  <si>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</si>
  <si>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</si>
  <si>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</si>
  <si>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</si>
  <si>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</si>
  <si>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</si>
  <si>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</si>
  <si>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</si>
  <si>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</si>
  <si>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</si>
  <si>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</si>
  <si>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</si>
  <si>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</si>
  <si>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</si>
  <si>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</si>
  <si>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</si>
  <si>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</si>
  <si>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</si>
  <si>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</si>
  <si>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</si>
  <si>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</si>
  <si>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</si>
  <si>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</si>
  <si>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</si>
  <si>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</si>
  <si>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</si>
  <si>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</si>
  <si>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</si>
  <si>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</si>
  <si>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</si>
  <si>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</si>
  <si>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</si>
  <si>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</si>
  <si>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</si>
  <si>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</si>
  <si>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</si>
  <si>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</si>
  <si>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</si>
  <si>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</si>
  <si>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</si>
  <si>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</si>
  <si>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</si>
  <si>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</si>
  <si>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</si>
  <si>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</si>
  <si>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</si>
  <si>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</si>
  <si>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</si>
  <si>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</si>
  <si>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</si>
  <si>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</si>
  <si>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</si>
  <si>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</si>
  <si>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</si>
  <si>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</si>
  <si>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</si>
  <si>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</si>
  <si>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</si>
  <si>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</si>
  <si>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</si>
  <si>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</si>
  <si>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</si>
  <si>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</si>
  <si>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</si>
  <si>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</si>
  <si>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</si>
  <si>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</si>
  <si>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</si>
  <si>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</si>
  <si>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</si>
  <si>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</si>
  <si>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</si>
  <si>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</si>
  <si>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</si>
  <si>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</si>
  <si>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</si>
  <si>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</si>
  <si>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</si>
  <si>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</si>
  <si>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</si>
  <si>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</si>
  <si>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</si>
  <si>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</si>
  <si>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</si>
  <si>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</si>
  <si>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</si>
  <si>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</si>
  <si>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</si>
  <si>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</si>
  <si>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</si>
  <si>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</si>
  <si>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</si>
  <si>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</si>
  <si>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</si>
  <si>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</si>
  <si>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</si>
  <si>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</si>
  <si>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</si>
  <si>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</si>
  <si>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</si>
  <si>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</si>
  <si>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</si>
  <si>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</si>
  <si>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</si>
  <si>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</si>
  <si>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</si>
  <si>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</si>
  <si>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</si>
  <si>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</si>
  <si>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</si>
  <si>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</si>
  <si>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</si>
  <si>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</si>
  <si>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</si>
  <si>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</si>
  <si>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</si>
  <si>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</si>
  <si>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</si>
  <si>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</si>
  <si>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</si>
  <si>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</si>
  <si>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</si>
  <si>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</si>
  <si>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</si>
  <si>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</si>
  <si>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</si>
  <si>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</si>
  <si>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</si>
  <si>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</si>
  <si>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</si>
  <si>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</si>
  <si>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</si>
  <si>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</si>
  <si>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</si>
  <si>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</si>
  <si>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</si>
  <si>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</si>
  <si>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</si>
  <si>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</si>
  <si>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</si>
  <si>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</si>
  <si>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</si>
  <si>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</si>
  <si>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</si>
  <si>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</si>
  <si>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</si>
  <si>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</si>
  <si>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</si>
  <si>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</si>
  <si>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</si>
  <si>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</si>
  <si>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</si>
  <si>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</si>
  <si>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</si>
  <si>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</si>
  <si>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</si>
  <si>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</si>
  <si>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</si>
  <si>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</si>
  <si>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</si>
  <si>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</si>
  <si>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</si>
  <si>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</si>
  <si>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</si>
  <si>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</si>
  <si>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</si>
  <si>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</si>
  <si>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</si>
  <si>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</si>
  <si>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</si>
  <si>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</si>
  <si>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</si>
  <si>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</si>
  <si>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</si>
  <si>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</si>
  <si>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</si>
  <si>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</si>
  <si>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</si>
  <si>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</si>
  <si>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</si>
  <si>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</si>
  <si>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</si>
  <si>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</si>
  <si>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</si>
  <si>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</si>
  <si>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</si>
  <si>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</si>
  <si>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</si>
  <si>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</si>
  <si>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</si>
  <si>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</si>
  <si>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</si>
  <si>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</si>
  <si>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</si>
  <si>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</si>
  <si>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</si>
  <si>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</si>
  <si>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</si>
  <si>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</si>
  <si>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</si>
  <si>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</si>
  <si>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</si>
  <si>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</si>
  <si>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</si>
  <si>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</si>
  <si>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</si>
  <si>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</si>
  <si>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</si>
  <si>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</si>
  <si>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</si>
  <si>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</si>
  <si>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</si>
  <si>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</si>
  <si>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</si>
  <si>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</si>
  <si>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</si>
  <si>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</si>
  <si>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</si>
  <si>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</si>
  <si>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</si>
  <si>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</si>
  <si>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</si>
  <si>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</si>
  <si>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</si>
  <si>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</si>
  <si>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</si>
  <si>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</si>
  <si>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</si>
  <si>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</si>
  <si>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</si>
  <si>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</si>
  <si>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</si>
  <si>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</si>
  <si>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</si>
  <si>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</si>
  <si>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</si>
  <si>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</si>
  <si>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</si>
  <si>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</si>
  <si>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</si>
  <si>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</si>
  <si>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</si>
  <si>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</si>
  <si>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</si>
  <si>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</si>
  <si>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</si>
  <si>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</si>
  <si>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</si>
  <si>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</si>
  <si>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</si>
  <si>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</si>
  <si>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</si>
  <si>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</si>
  <si>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</si>
  <si>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</si>
  <si>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</si>
  <si>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</si>
  <si>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</si>
  <si>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</si>
  <si>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</si>
  <si>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</si>
  <si>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</si>
  <si>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</si>
  <si>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</si>
  <si>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</si>
  <si>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</si>
  <si>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</si>
  <si>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</si>
  <si>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</si>
  <si>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</si>
  <si>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</si>
  <si>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</si>
  <si>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</si>
  <si>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</si>
  <si>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</si>
  <si>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</si>
  <si>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</si>
  <si>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</si>
  <si>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</si>
  <si>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</si>
  <si>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</si>
  <si>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</si>
  <si>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</si>
  <si>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</si>
  <si>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</si>
  <si>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</si>
  <si>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</si>
  <si>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</si>
  <si>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</si>
  <si>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</si>
  <si>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</si>
  <si>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</si>
  <si>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</si>
  <si>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</si>
  <si>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</si>
  <si>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</si>
  <si>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</si>
  <si>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</si>
  <si>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</si>
  <si>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</si>
  <si>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</si>
  <si>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</si>
  <si>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</si>
  <si>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</si>
  <si>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</si>
  <si>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</si>
  <si>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</si>
  <si>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</si>
  <si>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</si>
  <si>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</si>
  <si>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</si>
  <si>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</si>
  <si>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</si>
  <si>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</si>
  <si>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</si>
  <si>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</si>
  <si>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</si>
  <si>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</si>
  <si>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</si>
  <si>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</si>
  <si>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</si>
  <si>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</si>
  <si>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</si>
  <si>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</si>
  <si>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</si>
  <si>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</si>
  <si>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</si>
  <si>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</si>
  <si>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</si>
  <si>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</si>
  <si>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</si>
  <si>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</si>
  <si>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</si>
  <si>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</si>
  <si>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</si>
  <si>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</si>
  <si>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</si>
  <si>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</si>
  <si>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</si>
  <si>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</si>
  <si>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</si>
  <si>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</si>
  <si>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</si>
  <si>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</si>
  <si>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</si>
  <si>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</si>
  <si>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</si>
  <si>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</si>
  <si>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</si>
  <si>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</si>
  <si>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</si>
  <si>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</si>
  <si>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</si>
  <si>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</si>
  <si>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</si>
  <si>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</si>
  <si>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</si>
  <si>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</si>
  <si>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</si>
  <si>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</si>
  <si>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</si>
  <si>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</si>
  <si>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</si>
  <si>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</si>
  <si>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</si>
  <si>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</si>
  <si>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</si>
  <si>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</si>
  <si>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</si>
  <si>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</si>
  <si>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</si>
  <si>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</si>
  <si>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</si>
  <si>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</si>
  <si>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</si>
  <si>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</si>
  <si>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</si>
  <si>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</si>
  <si>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</si>
  <si>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</si>
  <si>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</si>
  <si>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</si>
  <si>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</si>
  <si>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</si>
  <si>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</si>
  <si>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</si>
  <si>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</si>
  <si>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</si>
  <si>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</si>
  <si>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</si>
  <si>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</si>
  <si>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</si>
  <si>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</si>
  <si>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</si>
  <si>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</si>
  <si>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</si>
  <si>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</si>
  <si>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</si>
  <si>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</si>
  <si>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</si>
  <si>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</si>
  <si>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</si>
  <si>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</si>
  <si>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</si>
  <si>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</si>
  <si>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</si>
  <si>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</si>
  <si>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</si>
  <si>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</si>
  <si>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</si>
  <si>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</si>
  <si>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</si>
  <si>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</si>
  <si>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</si>
  <si>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</si>
  <si>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</si>
  <si>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</si>
  <si>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</si>
  <si>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</si>
  <si>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</si>
  <si>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</si>
  <si>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</si>
  <si>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</si>
  <si>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</si>
  <si>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</si>
  <si>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</si>
  <si>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</si>
  <si>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</si>
  <si>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</si>
  <si>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</si>
  <si>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</si>
  <si>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</si>
  <si>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</si>
  <si>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</si>
  <si>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</si>
  <si>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</si>
  <si>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</si>
  <si>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</si>
  <si>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</si>
  <si>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</si>
  <si>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</si>
  <si>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</si>
  <si>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</si>
  <si>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</si>
  <si>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</si>
  <si>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</si>
  <si>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</si>
  <si>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</si>
  <si>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</si>
  <si>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</si>
  <si>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</si>
  <si>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</si>
  <si>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</si>
  <si>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</si>
  <si>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</si>
  <si>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</si>
  <si>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</si>
  <si>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</si>
  <si>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</si>
  <si>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</si>
  <si>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</si>
  <si>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</si>
  <si>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</si>
  <si>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</si>
  <si>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</si>
  <si>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</si>
  <si>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</si>
  <si>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</si>
  <si>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</si>
  <si>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</si>
  <si>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</si>
  <si>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</si>
  <si>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</si>
  <si>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</si>
  <si>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</si>
  <si>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</si>
  <si>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</si>
  <si>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</si>
  <si>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</si>
  <si>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</si>
  <si>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</si>
  <si>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</si>
  <si>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</si>
  <si>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</si>
  <si>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</si>
  <si>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</si>
  <si>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</si>
  <si>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</si>
  <si>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</si>
  <si>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</si>
  <si>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</si>
  <si>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</si>
  <si>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</si>
  <si>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</si>
  <si>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</si>
  <si>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</si>
  <si>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</si>
  <si>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</si>
  <si>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</si>
  <si>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</si>
  <si>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</si>
  <si>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</si>
  <si>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</si>
  <si>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</si>
  <si>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</si>
  <si>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</si>
  <si>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</si>
  <si>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</si>
  <si>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</si>
  <si>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</si>
  <si>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</si>
  <si>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</si>
  <si>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</si>
  <si>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</si>
  <si>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</si>
  <si>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</si>
  <si>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</si>
  <si>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</si>
  <si>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</si>
  <si>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</si>
  <si>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</si>
  <si>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</si>
  <si>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</si>
  <si>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</si>
  <si>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</si>
  <si>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</si>
  <si>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</si>
  <si>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</si>
  <si>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</si>
  <si>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</si>
  <si>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</si>
  <si>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</si>
  <si>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</si>
  <si>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</si>
  <si>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</si>
  <si>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</si>
  <si>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</si>
  <si>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</si>
  <si>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</si>
  <si>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</si>
  <si>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</si>
  <si>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</si>
  <si>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</si>
  <si>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</si>
  <si>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</si>
  <si>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</si>
  <si>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</si>
  <si>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</si>
  <si>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</si>
  <si>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</si>
  <si>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</si>
  <si>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</si>
  <si>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</si>
  <si>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</si>
  <si>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</si>
  <si>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</si>
  <si>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</si>
  <si>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</si>
  <si>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</si>
  <si>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</si>
  <si>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</si>
  <si>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</si>
  <si>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</si>
  <si>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</si>
  <si>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</si>
  <si>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</si>
  <si>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</si>
  <si>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</si>
  <si>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</si>
  <si>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</si>
  <si>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</si>
  <si>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</si>
  <si>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</si>
  <si>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</si>
  <si>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</si>
  <si>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</si>
  <si>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</si>
  <si>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</si>
  <si>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</si>
  <si>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</si>
  <si>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</si>
  <si>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</si>
  <si>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</si>
  <si>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</si>
  <si>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</si>
  <si>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</si>
  <si>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</si>
  <si>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</si>
  <si>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</si>
  <si>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</si>
  <si>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</si>
  <si>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</si>
  <si>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</si>
  <si>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</si>
  <si>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</si>
  <si>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</si>
  <si>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</si>
  <si>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</si>
  <si>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</si>
  <si>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</si>
  <si>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</si>
  <si>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</si>
  <si>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</si>
  <si>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</si>
  <si>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</si>
  <si>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</si>
  <si>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</si>
  <si>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</si>
  <si>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</si>
  <si>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</si>
  <si>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</si>
  <si>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</si>
  <si>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</si>
  <si>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</si>
  <si>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</si>
  <si>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</si>
  <si>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</si>
  <si>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</si>
  <si>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</si>
  <si>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</si>
  <si>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</si>
  <si>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</si>
  <si>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</si>
  <si>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</si>
  <si>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</si>
  <si>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</si>
  <si>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</si>
  <si>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</si>
  <si>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</si>
  <si>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</si>
  <si>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</si>
  <si>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</si>
  <si>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</si>
  <si>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</si>
  <si>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</si>
  <si>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</si>
  <si>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</si>
  <si>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</si>
  <si>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</si>
  <si>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</si>
  <si>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</si>
  <si>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</si>
  <si>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</si>
  <si>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</si>
  <si>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</si>
  <si>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</si>
  <si>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</si>
  <si>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</si>
  <si>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</si>
  <si>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</si>
  <si>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</si>
  <si>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</si>
  <si>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</si>
  <si>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</si>
  <si>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</si>
  <si>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</si>
  <si>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</si>
  <si>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</si>
  <si>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</si>
  <si>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</si>
  <si>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</si>
  <si>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</si>
  <si>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</si>
  <si>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</si>
  <si>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</si>
  <si>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</si>
  <si>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</si>
  <si>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</si>
  <si>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</si>
  <si>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</si>
  <si>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</si>
  <si>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</si>
  <si>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</si>
  <si>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</si>
  <si>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</si>
  <si>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</si>
  <si>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</si>
  <si>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</si>
  <si>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</si>
  <si>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</si>
  <si>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</si>
  <si>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</si>
  <si>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</si>
  <si>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</si>
  <si>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</si>
  <si>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</si>
  <si>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</si>
  <si>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</si>
  <si>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</si>
  <si>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</si>
  <si>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</si>
  <si>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</si>
  <si>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</si>
  <si>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</si>
  <si>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</si>
  <si>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</si>
  <si>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</si>
  <si>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</si>
  <si>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</si>
  <si>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</si>
  <si>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</si>
  <si>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</si>
  <si>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</si>
  <si>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</si>
  <si>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</si>
  <si>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</si>
  <si>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</si>
  <si>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</si>
  <si>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</si>
  <si>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</si>
  <si>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</si>
  <si>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</si>
  <si>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</si>
  <si>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</si>
  <si>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</si>
  <si>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</si>
  <si>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</si>
  <si>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</si>
  <si>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</si>
  <si>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</si>
  <si>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</si>
  <si>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</si>
  <si>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</si>
  <si>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</si>
  <si>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</si>
  <si>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</si>
  <si>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</si>
  <si>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</si>
  <si>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</si>
  <si>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</si>
  <si>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</si>
  <si>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</si>
  <si>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</si>
  <si>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</si>
  <si>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</si>
  <si>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</si>
  <si>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</si>
  <si>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</si>
  <si>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</si>
  <si>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</si>
  <si>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</si>
  <si>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</si>
  <si>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</si>
  <si>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</si>
  <si>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</si>
  <si>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</si>
  <si>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</si>
  <si>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</si>
  <si>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</si>
  <si>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</si>
  <si>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</si>
  <si>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</si>
  <si>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</si>
  <si>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</si>
  <si>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</si>
  <si>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</si>
  <si>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</si>
  <si>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</si>
  <si>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</si>
  <si>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</si>
  <si>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</si>
  <si>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</si>
  <si>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</si>
  <si>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</si>
  <si>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</si>
  <si>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</si>
  <si>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</si>
  <si>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</si>
  <si>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</si>
  <si>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</si>
  <si>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</si>
  <si>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</si>
  <si>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</si>
  <si>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</si>
  <si>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</si>
  <si>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</si>
  <si>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</si>
  <si>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</si>
  <si>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</si>
  <si>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</si>
  <si>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</si>
  <si>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</si>
  <si>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</si>
  <si>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</si>
  <si>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</si>
  <si>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</si>
  <si>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</si>
  <si>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</si>
  <si>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</si>
  <si>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</si>
  <si>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</si>
  <si>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</si>
  <si>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</si>
  <si>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</si>
  <si>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</si>
  <si>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</si>
  <si>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</si>
  <si>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</si>
  <si>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</si>
  <si>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</si>
  <si>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</si>
  <si>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</si>
  <si>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</si>
  <si>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</si>
  <si>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</si>
  <si>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</si>
  <si>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</si>
  <si>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</si>
  <si>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</si>
  <si>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</si>
  <si>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</si>
  <si>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</si>
  <si>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</si>
  <si>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</si>
  <si>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</si>
  <si>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</si>
  <si>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</si>
  <si>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</si>
  <si>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</si>
  <si>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</si>
  <si>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</si>
  <si>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</si>
  <si>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</si>
  <si>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</si>
  <si>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</si>
  <si>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</si>
  <si>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</si>
  <si>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</si>
  <si>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</si>
  <si>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</si>
  <si>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</si>
  <si>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</si>
  <si>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</si>
  <si>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</si>
  <si>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</si>
  <si>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</si>
  <si>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</si>
  <si>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</si>
  <si>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</si>
  <si>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</si>
  <si>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</si>
  <si>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</si>
  <si>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</si>
  <si>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</si>
  <si>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</si>
  <si>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</si>
  <si>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</si>
  <si>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</si>
  <si>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</si>
  <si>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</si>
  <si>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</si>
  <si>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</si>
  <si>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</si>
  <si>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</si>
  <si>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</si>
  <si>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</si>
  <si>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</si>
  <si>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</si>
  <si>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</si>
  <si>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</si>
  <si>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</si>
  <si>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</si>
  <si>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</si>
  <si>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</si>
  <si>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</si>
  <si>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</si>
  <si>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</si>
  <si>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</si>
  <si>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</si>
  <si>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</si>
  <si>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</si>
  <si>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</si>
  <si>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</si>
  <si>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</si>
  <si>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</si>
  <si>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</si>
  <si>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</si>
  <si>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</si>
  <si>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</si>
  <si>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</si>
  <si>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</si>
  <si>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</si>
  <si>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</si>
  <si>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</si>
  <si>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</si>
  <si>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</si>
  <si>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</si>
  <si>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</si>
  <si>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</si>
  <si>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</si>
  <si>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</si>
  <si>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</si>
  <si>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</si>
  <si>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</si>
  <si>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</si>
  <si>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</si>
  <si>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</si>
  <si>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</si>
  <si>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</si>
  <si>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</si>
  <si>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</si>
  <si>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</si>
  <si>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</si>
  <si>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</si>
  <si>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</si>
  <si>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</si>
  <si>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</si>
  <si>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</si>
  <si>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</si>
  <si>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</si>
  <si>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</si>
  <si>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</si>
  <si>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</si>
  <si>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</si>
  <si>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</si>
  <si>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</si>
  <si>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</si>
  <si>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</si>
  <si>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</si>
  <si>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</si>
  <si>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</si>
  <si>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</si>
  <si>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</si>
  <si>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</si>
  <si>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</si>
  <si>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</si>
  <si>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</si>
  <si>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</si>
  <si>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</si>
  <si>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</si>
  <si>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</si>
  <si>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</si>
  <si>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</si>
  <si>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</si>
  <si>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</si>
  <si>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</si>
  <si>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</si>
  <si>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</si>
  <si>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</si>
  <si>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</si>
  <si>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</si>
  <si>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</si>
  <si>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</si>
  <si>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</si>
  <si>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</si>
  <si>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</si>
  <si>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</si>
  <si>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</si>
  <si>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</si>
  <si>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</si>
  <si>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</si>
  <si>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</si>
  <si>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</si>
  <si>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</si>
  <si>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</si>
  <si>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</si>
  <si>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</si>
  <si>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</si>
  <si>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</si>
  <si>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</si>
  <si>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</si>
  <si>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</si>
  <si>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</si>
  <si>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</si>
  <si>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</si>
  <si>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</si>
  <si>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</si>
  <si>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</si>
  <si>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</si>
  <si>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</si>
  <si>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</si>
  <si>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</si>
  <si>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</si>
  <si>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</si>
  <si>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</si>
  <si>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</si>
  <si>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</si>
  <si>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</si>
  <si>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</si>
  <si>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</si>
  <si>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</si>
  <si>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</si>
  <si>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</si>
  <si>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</si>
  <si>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</si>
  <si>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</si>
  <si>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</si>
  <si>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</si>
  <si>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</si>
  <si>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</si>
  <si>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</si>
  <si>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</si>
  <si>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</si>
  <si>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</si>
  <si>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</si>
  <si>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</si>
  <si>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</si>
  <si>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</si>
  <si>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</si>
  <si>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</si>
  <si>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</si>
  <si>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</si>
  <si>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</si>
  <si>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</si>
  <si>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</si>
  <si>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</si>
  <si>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</si>
  <si>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</si>
  <si>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</si>
  <si>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</si>
  <si>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</si>
  <si>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</si>
  <si>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</si>
  <si>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</si>
  <si>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</si>
  <si>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</si>
  <si>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</si>
  <si>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</si>
  <si>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</si>
  <si>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</si>
  <si>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</si>
  <si>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</si>
  <si>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</si>
  <si>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</si>
  <si>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</si>
  <si>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</si>
  <si>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</si>
  <si>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</si>
  <si>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</si>
  <si>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</si>
  <si>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</si>
  <si>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</si>
  <si>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</si>
  <si>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</si>
  <si>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</si>
  <si>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</si>
  <si>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</si>
  <si>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</si>
  <si>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</si>
  <si>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</si>
  <si>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</si>
  <si>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</si>
  <si>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</si>
  <si>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</si>
  <si>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</si>
  <si>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</si>
  <si>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</si>
  <si>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</si>
  <si>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</si>
  <si>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</si>
  <si>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</si>
  <si>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</si>
  <si>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</si>
  <si>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</si>
  <si>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</si>
  <si>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</si>
  <si>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</si>
  <si>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</si>
  <si>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</si>
  <si>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</si>
  <si>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</si>
  <si>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</si>
  <si>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</si>
  <si>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</si>
  <si>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</si>
  <si>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</si>
  <si>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</si>
  <si>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</si>
  <si>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</si>
  <si>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</si>
  <si>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</si>
  <si>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</si>
  <si>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</si>
  <si>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</si>
  <si>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</si>
  <si>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</si>
  <si>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</si>
  <si>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</si>
  <si>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</si>
  <si>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</si>
  <si>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</si>
  <si>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</si>
  <si>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</si>
  <si>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</si>
  <si>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</si>
  <si>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</si>
  <si>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</si>
  <si>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</si>
  <si>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</si>
  <si>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</si>
  <si>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</si>
  <si>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</si>
  <si>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</si>
  <si>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</si>
  <si>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</si>
  <si>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</si>
  <si>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</si>
  <si>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</si>
  <si>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</si>
  <si>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</si>
  <si>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</si>
  <si>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</si>
  <si>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</si>
  <si>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</si>
  <si>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</si>
  <si>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</si>
  <si>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</si>
  <si>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</si>
  <si>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</si>
  <si>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</si>
  <si>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</si>
  <si>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</si>
  <si>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</si>
  <si>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</si>
  <si>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</si>
  <si>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</si>
  <si>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</si>
  <si>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</si>
  <si>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</si>
  <si>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</si>
  <si>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</si>
  <si>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</si>
  <si>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</si>
  <si>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</si>
  <si>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</si>
  <si>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</si>
  <si>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</si>
  <si>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</si>
  <si>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</si>
  <si>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</si>
  <si>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</si>
  <si>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</si>
  <si>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</si>
  <si>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</si>
  <si>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</si>
  <si>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</si>
  <si>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</si>
  <si>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</si>
  <si>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</si>
  <si>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</si>
  <si>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</si>
  <si>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</si>
  <si>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</si>
  <si>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</si>
  <si>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</si>
  <si>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</si>
  <si>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</si>
  <si>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</si>
  <si>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</si>
  <si>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</si>
  <si>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</si>
  <si>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</si>
  <si>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</si>
  <si>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</si>
  <si>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</si>
  <si>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</si>
  <si>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</si>
  <si>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</si>
  <si>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</si>
  <si>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</si>
  <si>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</si>
  <si>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</si>
  <si>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</si>
  <si>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</si>
  <si>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</si>
  <si>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</si>
  <si>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</si>
  <si>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</si>
  <si>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</si>
  <si>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</si>
  <si>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</si>
  <si>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</si>
  <si>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</si>
  <si>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</si>
  <si>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</si>
  <si>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</si>
  <si>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</si>
  <si>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</si>
  <si>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</si>
  <si>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</si>
  <si>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</si>
  <si>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</si>
  <si>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</si>
  <si>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</si>
  <si>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</si>
  <si>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</si>
  <si>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</si>
  <si>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</si>
  <si>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</si>
  <si>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</si>
  <si>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</si>
  <si>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</si>
  <si>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</si>
  <si>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</si>
  <si>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</si>
  <si>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</si>
  <si>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</si>
  <si>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</si>
  <si>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</si>
  <si>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</si>
  <si>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</si>
  <si>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</si>
  <si>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</si>
  <si>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</si>
  <si>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</si>
  <si>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</si>
  <si>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</si>
  <si>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</si>
  <si>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</si>
  <si>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</si>
  <si>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</si>
  <si>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</si>
  <si>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</si>
  <si>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</si>
  <si>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</si>
  <si>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</si>
  <si>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</si>
  <si>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</si>
  <si>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</si>
  <si>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</si>
  <si>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</si>
  <si>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</si>
  <si>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</si>
  <si>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</si>
  <si>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</si>
  <si>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</si>
  <si>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</si>
  <si>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</si>
  <si>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</si>
  <si>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</si>
  <si>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</si>
  <si>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</si>
  <si>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</si>
  <si>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</si>
  <si>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</si>
  <si>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</si>
  <si>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</si>
  <si>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</si>
  <si>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</si>
  <si>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</si>
  <si>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</si>
  <si>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</si>
  <si>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</si>
  <si>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</si>
  <si>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</si>
  <si>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</si>
  <si>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</si>
  <si>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</si>
  <si>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</si>
  <si>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</si>
  <si>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</si>
  <si>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</si>
  <si>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</si>
  <si>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</si>
  <si>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</si>
  <si>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</si>
  <si>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</si>
  <si>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</si>
  <si>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</si>
  <si>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</si>
  <si>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</si>
  <si>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</si>
  <si>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</si>
  <si>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</si>
  <si>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</si>
  <si>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</si>
  <si>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</si>
  <si>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</si>
  <si>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</si>
  <si>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</si>
  <si>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</si>
  <si>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</si>
  <si>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</si>
  <si>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</si>
  <si>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</si>
  <si>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</si>
  <si>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</si>
  <si>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</si>
  <si>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</si>
  <si>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</si>
  <si>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</si>
  <si>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</si>
  <si>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</si>
  <si>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</si>
  <si>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</si>
  <si>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</si>
  <si>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</si>
  <si>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</si>
  <si>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</si>
  <si>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</si>
  <si>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</si>
  <si>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</si>
  <si>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</si>
  <si>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</si>
  <si>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</si>
  <si>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</si>
  <si>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</si>
  <si>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</si>
  <si>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</si>
  <si>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</si>
  <si>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</si>
  <si>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</si>
  <si>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</si>
  <si>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</si>
  <si>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</si>
  <si>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</si>
  <si>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</si>
  <si>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</si>
  <si>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</si>
  <si>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</si>
  <si>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</si>
  <si>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</si>
  <si>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</si>
  <si>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</si>
  <si>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</si>
  <si>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</si>
  <si>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</si>
  <si>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</si>
  <si>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</si>
  <si>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</si>
  <si>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</si>
  <si>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</si>
  <si>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</si>
  <si>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</si>
  <si>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</si>
  <si>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</si>
  <si>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</si>
  <si>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</si>
  <si>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</si>
  <si>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</si>
  <si>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</si>
  <si>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</si>
  <si>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</si>
  <si>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</si>
  <si>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</si>
  <si>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</si>
  <si>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</si>
  <si>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</si>
  <si>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</si>
  <si>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</si>
  <si>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</si>
  <si>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</si>
  <si>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</si>
  <si>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</si>
  <si>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</si>
  <si>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</si>
  <si>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</si>
  <si>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</si>
  <si>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</si>
  <si>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</si>
  <si>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</si>
  <si>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</si>
  <si>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</si>
  <si>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</si>
  <si>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</si>
  <si>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</si>
  <si>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</si>
  <si>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</si>
  <si>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</si>
  <si>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</si>
  <si>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</si>
  <si>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</si>
  <si>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</si>
  <si>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</si>
  <si>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</si>
  <si>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</si>
  <si>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</si>
  <si>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</si>
  <si>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</si>
  <si>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</si>
  <si>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</si>
  <si>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</si>
  <si>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</si>
  <si>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</si>
  <si>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</si>
  <si>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</si>
  <si>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</si>
  <si>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</si>
  <si>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</si>
  <si>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</si>
  <si>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</si>
  <si>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</si>
  <si>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</si>
  <si>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</si>
  <si>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</si>
  <si>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</si>
  <si>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</si>
  <si>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</si>
  <si>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</si>
  <si>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</si>
  <si>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</si>
  <si>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</si>
  <si>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</si>
  <si>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</si>
  <si>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</si>
  <si>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</si>
  <si>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</si>
  <si>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</si>
  <si>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</si>
  <si>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</si>
  <si>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</si>
  <si>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</si>
  <si>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</si>
  <si>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</si>
  <si>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</si>
  <si>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</si>
  <si>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</si>
  <si>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</si>
  <si>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</si>
  <si>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</si>
  <si>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</si>
  <si>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</si>
  <si>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</si>
  <si>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</si>
  <si>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</si>
  <si>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</si>
  <si>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</si>
  <si>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</si>
  <si>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</si>
  <si>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</si>
  <si>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</si>
  <si>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</si>
  <si>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</si>
  <si>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</si>
  <si>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</si>
  <si>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</si>
  <si>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</si>
  <si>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</si>
  <si>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</si>
  <si>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</si>
  <si>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</si>
  <si>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</si>
  <si>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</si>
  <si>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</si>
  <si>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</si>
  <si>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</si>
  <si>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</si>
  <si>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</si>
  <si>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</si>
  <si>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</si>
  <si>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</si>
  <si>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</si>
  <si>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</si>
  <si>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</si>
  <si>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</si>
  <si>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</si>
  <si>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</si>
  <si>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</si>
  <si>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</si>
  <si>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</si>
  <si>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</si>
  <si>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</si>
  <si>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</si>
  <si>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</si>
  <si>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</si>
  <si>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</si>
  <si>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</si>
  <si>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</si>
  <si>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</si>
  <si>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</si>
  <si>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</si>
  <si>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</si>
  <si>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</si>
  <si>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</si>
  <si>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</si>
  <si>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</si>
  <si>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</si>
  <si>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</si>
  <si>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</si>
  <si>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</si>
  <si>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</si>
  <si>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</si>
  <si>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</si>
  <si>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</si>
  <si>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</si>
  <si>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</si>
  <si>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</si>
  <si>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</si>
  <si>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</si>
  <si>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</si>
  <si>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</si>
  <si>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</si>
  <si>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</si>
  <si>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</si>
  <si>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</si>
  <si>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</si>
  <si>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</si>
  <si>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</si>
  <si>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</si>
  <si>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</si>
  <si>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</si>
  <si>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</si>
  <si>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</si>
  <si>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</si>
  <si>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</si>
  <si>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</si>
  <si>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</si>
  <si>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</si>
  <si>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</si>
  <si>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</si>
  <si>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</si>
  <si>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</si>
  <si>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</si>
  <si>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</si>
  <si>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</si>
  <si>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</si>
  <si>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</si>
  <si>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</si>
  <si>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</si>
  <si>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</si>
  <si>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</si>
  <si>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</si>
  <si>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</si>
  <si>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</si>
  <si>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</si>
  <si>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</si>
  <si>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</si>
  <si>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</si>
  <si>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</si>
  <si>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</si>
  <si>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</si>
  <si>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</si>
  <si>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</si>
  <si>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</si>
  <si>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</si>
  <si>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</si>
  <si>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</si>
  <si>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</si>
  <si>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</si>
  <si>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</si>
  <si>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</si>
  <si>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</si>
  <si>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</si>
  <si>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</si>
  <si>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</si>
  <si>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</si>
  <si>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</si>
  <si>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</si>
  <si>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</si>
  <si>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</si>
  <si>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</si>
  <si>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</si>
  <si>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</si>
  <si>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</si>
  <si>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</si>
  <si>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</si>
  <si>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</si>
  <si>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</si>
  <si>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</si>
  <si>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</si>
  <si>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</si>
  <si>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</si>
  <si>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</si>
  <si>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</si>
  <si>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</si>
  <si>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</si>
  <si>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</si>
  <si>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</si>
  <si>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</si>
  <si>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</si>
  <si>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</si>
  <si>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</si>
  <si>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</si>
  <si>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</si>
  <si>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</si>
  <si>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</si>
  <si>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</si>
  <si>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</si>
  <si>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</si>
  <si>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</si>
  <si>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</si>
  <si>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</si>
  <si>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</si>
  <si>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</si>
  <si>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</si>
  <si>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</si>
  <si>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</si>
  <si>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</si>
  <si>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</si>
  <si>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</si>
  <si>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</si>
  <si>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</si>
  <si>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</si>
  <si>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</si>
  <si>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</si>
  <si>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</si>
  <si>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</si>
  <si>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</si>
  <si>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</si>
  <si>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</si>
  <si>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</si>
  <si>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</si>
  <si>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</si>
  <si>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</si>
  <si>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</si>
  <si>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</si>
  <si>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</si>
  <si>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</si>
  <si>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</si>
  <si>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</si>
  <si>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</si>
  <si>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</si>
  <si>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</si>
  <si>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</si>
  <si>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</si>
  <si>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</si>
  <si>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</si>
  <si>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</si>
  <si>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</si>
  <si>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</si>
  <si>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</si>
  <si>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</si>
  <si>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</si>
  <si>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</si>
  <si>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</si>
  <si>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</si>
  <si>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</si>
  <si>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</si>
  <si>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</si>
  <si>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</si>
  <si>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</si>
  <si>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</si>
  <si>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</si>
  <si>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</si>
  <si>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</si>
  <si>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</si>
  <si>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</si>
  <si>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</si>
  <si>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</si>
  <si>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</si>
  <si>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</si>
  <si>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</si>
  <si>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</si>
  <si>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</si>
  <si>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</si>
  <si>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</si>
  <si>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</si>
  <si>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</si>
  <si>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</si>
  <si>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</si>
  <si>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</si>
  <si>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</si>
  <si>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</si>
  <si>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</si>
  <si>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</si>
  <si>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</si>
  <si>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</si>
  <si>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</si>
  <si>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</si>
  <si>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</si>
  <si>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</si>
  <si>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</si>
  <si>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</si>
  <si>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</si>
  <si>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</si>
  <si>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</si>
  <si>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</si>
  <si>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</si>
  <si>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</si>
  <si>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</si>
  <si>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</si>
  <si>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</si>
  <si>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</si>
  <si>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</si>
  <si>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</si>
  <si>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</si>
  <si>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</si>
  <si>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</si>
  <si>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</si>
  <si>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</si>
  <si>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</si>
  <si>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</si>
  <si>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</si>
  <si>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</si>
  <si>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</si>
  <si>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</si>
  <si>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</si>
  <si>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</si>
  <si>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</si>
  <si>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</si>
  <si>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</si>
  <si>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</si>
  <si>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</si>
  <si>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</si>
  <si>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</si>
  <si>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</si>
  <si>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</si>
  <si>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</si>
  <si>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</si>
  <si>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</si>
  <si>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</si>
  <si>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</si>
  <si>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</si>
  <si>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</si>
  <si>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</si>
  <si>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</si>
  <si>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</si>
  <si>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</si>
  <si>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</si>
  <si>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</si>
  <si>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</si>
  <si>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</si>
  <si>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</si>
  <si>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</si>
  <si>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</si>
  <si>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</si>
  <si>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</si>
  <si>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</si>
  <si>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</si>
  <si>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</si>
  <si>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</si>
  <si>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</si>
  <si>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</si>
  <si>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</si>
  <si>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</si>
  <si>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</si>
  <si>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</si>
  <si>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</si>
  <si>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</si>
  <si>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</si>
  <si>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</si>
  <si>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</si>
  <si>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</si>
  <si>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</si>
  <si>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</si>
  <si>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</si>
  <si>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</si>
  <si>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</si>
  <si>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</si>
  <si>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</si>
  <si>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</si>
  <si>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</si>
  <si>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</si>
  <si>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</si>
  <si>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</si>
  <si>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</si>
  <si>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</si>
  <si>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</si>
  <si>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</si>
  <si>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</si>
  <si>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</si>
  <si>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</si>
  <si>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</si>
  <si>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</si>
  <si>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</si>
  <si>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</si>
  <si>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</si>
  <si>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</si>
  <si>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</si>
  <si>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</si>
  <si>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</si>
  <si>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</si>
  <si>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</si>
  <si>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</si>
  <si>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</si>
  <si>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</si>
  <si>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</si>
  <si>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</si>
  <si>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</si>
  <si>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</si>
  <si>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</si>
  <si>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</si>
  <si>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</si>
  <si>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</si>
  <si>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</si>
  <si>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</si>
  <si>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</si>
  <si>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</si>
  <si>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</si>
  <si>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</si>
  <si>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</si>
  <si>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</si>
  <si>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</si>
  <si>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</si>
  <si>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</si>
  <si>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</si>
  <si>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</si>
  <si>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</si>
  <si>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</si>
  <si>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</si>
  <si>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</si>
  <si>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</si>
  <si>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</si>
  <si>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</si>
  <si>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</si>
  <si>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</si>
  <si>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</si>
  <si>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</si>
  <si>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</si>
  <si>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</si>
  <si>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</si>
  <si>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</si>
  <si>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</si>
  <si>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</si>
  <si>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</si>
  <si>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</si>
  <si>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</si>
  <si>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</si>
  <si>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</si>
  <si>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</si>
  <si>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</si>
  <si>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</si>
  <si>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</si>
  <si>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</si>
  <si>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</si>
  <si>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</si>
  <si>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</si>
  <si>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</si>
  <si>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</si>
  <si>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</si>
  <si>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</si>
  <si>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</si>
  <si>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</si>
  <si>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</si>
  <si>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</si>
  <si>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</si>
  <si>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</si>
  <si>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</si>
  <si>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</si>
  <si>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</si>
  <si>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</si>
  <si>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</si>
  <si>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</si>
  <si>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</si>
  <si>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</si>
  <si>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</si>
  <si>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</si>
  <si>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</si>
  <si>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</si>
  <si>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</si>
  <si>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</si>
  <si>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</si>
  <si>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</si>
  <si>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</si>
  <si>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</si>
  <si>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</si>
  <si>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</si>
  <si>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</si>
  <si>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</si>
  <si>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</si>
  <si>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</si>
  <si>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</si>
  <si>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</si>
  <si>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</si>
  <si>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</si>
  <si>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</si>
  <si>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</si>
  <si>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</si>
  <si>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</si>
  <si>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</si>
  <si>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</si>
  <si>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</si>
  <si>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</si>
  <si>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</si>
  <si>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</si>
  <si>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</si>
  <si>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</si>
  <si>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</si>
  <si>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</si>
  <si>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</si>
  <si>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</si>
  <si>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</si>
  <si>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</si>
  <si>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</si>
  <si>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</si>
  <si>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</si>
  <si>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</si>
  <si>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</si>
  <si>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</si>
  <si>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</si>
  <si>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</si>
  <si>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</si>
  <si>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</si>
  <si>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</si>
  <si>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</si>
  <si>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</si>
  <si>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</si>
  <si>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</si>
  <si>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</si>
  <si>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</si>
  <si>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</si>
  <si>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</si>
  <si>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</si>
  <si>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</si>
  <si>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</si>
  <si>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</si>
  <si>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</si>
  <si>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</si>
  <si>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</si>
  <si>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</si>
  <si>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</si>
  <si>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</si>
  <si>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</si>
  <si>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</si>
  <si>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</si>
  <si>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</si>
  <si>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</si>
  <si>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</si>
  <si>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</si>
  <si>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</si>
  <si>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</si>
  <si>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</si>
  <si>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</si>
  <si>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</si>
  <si>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</si>
  <si>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</si>
  <si>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</si>
  <si>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</si>
  <si>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</si>
  <si>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</si>
  <si>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</si>
  <si>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</si>
  <si>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</si>
  <si>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</si>
  <si>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</si>
  <si>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</si>
  <si>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</si>
  <si>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</si>
  <si>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</si>
  <si>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</si>
  <si>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</si>
  <si>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</si>
  <si>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</si>
  <si>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</si>
  <si>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</si>
  <si>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</si>
  <si>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</si>
  <si>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</si>
  <si>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</si>
  <si>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</si>
  <si>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</si>
  <si>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</si>
  <si>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</si>
  <si>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</si>
  <si>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</si>
  <si>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</si>
  <si>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</si>
  <si>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</si>
  <si>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</si>
  <si>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</si>
  <si>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</si>
  <si>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</si>
  <si>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</si>
  <si>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</si>
  <si>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</si>
  <si>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</si>
  <si>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</si>
  <si>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</si>
  <si>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</si>
  <si>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</si>
  <si>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</si>
  <si>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</si>
  <si>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</si>
  <si>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</si>
  <si>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</si>
  <si>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</si>
  <si>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</si>
  <si>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</si>
  <si>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</si>
  <si>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</si>
  <si>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</si>
  <si>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</si>
  <si>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</si>
  <si>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</si>
  <si>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</si>
  <si>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</si>
  <si>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</si>
  <si>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</si>
  <si>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</si>
  <si>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</si>
  <si>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</si>
  <si>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</si>
  <si>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</si>
  <si>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</si>
  <si>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</si>
  <si>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</si>
  <si>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</si>
  <si>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</si>
  <si>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</si>
  <si>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</si>
  <si>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</si>
  <si>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</si>
  <si>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</si>
  <si>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</si>
  <si>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</si>
  <si>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</si>
  <si>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</si>
  <si>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</si>
  <si>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</si>
  <si>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</si>
  <si>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</si>
  <si>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</si>
  <si>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</si>
  <si>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</si>
  <si>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</si>
  <si>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</si>
  <si>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</si>
  <si>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</si>
  <si>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</si>
  <si>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</si>
  <si>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</si>
  <si>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</si>
  <si>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</si>
  <si>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</si>
  <si>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</si>
  <si>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</si>
  <si>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</si>
  <si>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</si>
  <si>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</si>
  <si>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</si>
  <si>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</si>
  <si>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</si>
  <si>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</si>
  <si>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</si>
  <si>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</si>
  <si>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</si>
  <si>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</si>
  <si>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</si>
  <si>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</si>
  <si>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</si>
  <si>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</si>
  <si>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</si>
  <si>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</si>
  <si>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</si>
  <si>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</si>
  <si>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</si>
  <si>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</si>
  <si>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</si>
  <si>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</si>
  <si>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</si>
  <si>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</si>
  <si>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</si>
  <si>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</si>
  <si>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</si>
  <si>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</si>
  <si>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</si>
  <si>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</si>
  <si>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</si>
  <si>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</si>
  <si>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</si>
  <si>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</si>
  <si>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</si>
  <si>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</si>
  <si>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</si>
  <si>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</si>
  <si>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</si>
  <si>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</si>
  <si>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</si>
  <si>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</si>
  <si>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</si>
  <si>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</si>
  <si>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</si>
  <si>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</si>
  <si>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</si>
  <si>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</si>
  <si>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</si>
  <si>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</si>
  <si>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</si>
  <si>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</si>
  <si>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</si>
  <si>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</si>
  <si>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</si>
  <si>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</si>
  <si>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</si>
  <si>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</si>
  <si>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</si>
  <si>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</si>
  <si>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</si>
  <si>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</si>
  <si>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</si>
  <si>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</si>
  <si>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</si>
  <si>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</si>
  <si>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</si>
  <si>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</si>
  <si>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</si>
  <si>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</si>
  <si>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</si>
  <si>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</si>
  <si>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</si>
  <si>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</si>
  <si>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</si>
  <si>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</si>
  <si>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</si>
  <si>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</si>
  <si>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</si>
  <si>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</si>
  <si>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</si>
  <si>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</si>
  <si>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</si>
  <si>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</si>
  <si>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</si>
  <si>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</si>
  <si>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</si>
  <si>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</si>
  <si>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</si>
  <si>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</si>
  <si>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</si>
  <si>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</si>
  <si>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</si>
  <si>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</si>
  <si>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</si>
  <si>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</si>
  <si>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</si>
  <si>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</si>
  <si>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</si>
  <si>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</si>
  <si>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</si>
  <si>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</si>
  <si>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</si>
  <si>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</si>
  <si>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</si>
  <si>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</si>
  <si>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</si>
  <si>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</si>
  <si>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</si>
  <si>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</si>
  <si>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</si>
  <si>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</si>
  <si>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</si>
  <si>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</si>
  <si>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</si>
  <si>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</si>
  <si>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</si>
  <si>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</si>
  <si>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</si>
  <si>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</si>
  <si>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</si>
  <si>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</si>
  <si>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</si>
  <si>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</si>
  <si>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</si>
  <si>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</si>
  <si>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</si>
  <si>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</si>
  <si>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</si>
  <si>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</si>
  <si>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</si>
  <si>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</si>
  <si>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</si>
  <si>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</si>
  <si>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</si>
  <si>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</si>
  <si>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</si>
  <si>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</si>
  <si>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</si>
  <si>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</si>
  <si>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</si>
  <si>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</si>
  <si>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</si>
  <si>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</si>
  <si>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</si>
  <si>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</si>
  <si>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</si>
  <si>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</si>
  <si>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</si>
  <si>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</si>
  <si>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</si>
  <si>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</si>
  <si>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</si>
  <si>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</si>
  <si>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</si>
  <si>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</si>
  <si>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</si>
  <si>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</si>
  <si>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</si>
  <si>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</si>
  <si>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</si>
  <si>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</si>
  <si>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</si>
  <si>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</si>
  <si>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</si>
  <si>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</si>
  <si>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</si>
  <si>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</si>
  <si>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</si>
  <si>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</si>
  <si>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</si>
  <si>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</si>
  <si>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</si>
  <si>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</si>
  <si>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</si>
  <si>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</si>
  <si>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</si>
  <si>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</si>
  <si>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</si>
  <si>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</si>
  <si>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</si>
  <si>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</si>
  <si>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</si>
  <si>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</si>
  <si>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</si>
  <si>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</si>
  <si>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</si>
  <si>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</si>
  <si>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</si>
  <si>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</si>
  <si>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</si>
  <si>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</si>
  <si>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</si>
  <si>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</si>
  <si>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</si>
  <si>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</si>
  <si>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</si>
  <si>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</si>
  <si>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</si>
  <si>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</si>
  <si>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</si>
  <si>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</si>
  <si>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</si>
  <si>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</si>
  <si>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</si>
  <si>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</si>
  <si>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</si>
  <si>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</si>
  <si>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</si>
  <si>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</si>
  <si>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</si>
  <si>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</si>
  <si>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</si>
  <si>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</si>
  <si>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</si>
  <si>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</si>
  <si>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</si>
  <si>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</si>
  <si>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</si>
  <si>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</si>
  <si>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</si>
  <si>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</si>
  <si>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</si>
  <si>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</si>
  <si>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</si>
  <si>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</si>
  <si>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</si>
  <si>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</si>
  <si>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</si>
  <si>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</si>
  <si>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</si>
  <si>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</si>
  <si>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</si>
  <si>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</si>
  <si>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</si>
  <si>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</si>
  <si>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</si>
  <si>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</si>
  <si>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</si>
  <si>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</si>
  <si>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</si>
  <si>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</si>
  <si>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</si>
  <si>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</si>
  <si>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</si>
  <si>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</si>
  <si>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</si>
  <si>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</si>
  <si>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</si>
  <si>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</si>
  <si>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</si>
  <si>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</si>
  <si>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</si>
  <si>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</si>
  <si>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</si>
  <si>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</si>
  <si>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</si>
  <si>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</si>
  <si>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</si>
  <si>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</si>
  <si>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</si>
  <si>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</si>
  <si>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</si>
  <si>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</si>
  <si>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</si>
  <si>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</si>
  <si>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</si>
  <si>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</si>
  <si>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</si>
  <si>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</si>
  <si>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</si>
  <si>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</si>
  <si>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</si>
  <si>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</si>
  <si>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</si>
  <si>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</si>
  <si>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</si>
  <si>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</si>
  <si>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</si>
  <si>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</si>
  <si>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</si>
  <si>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</si>
  <si>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</si>
  <si>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</si>
  <si>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</si>
  <si>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</si>
  <si>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</si>
  <si>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</si>
  <si>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</si>
  <si>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</si>
  <si>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</si>
  <si>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</si>
  <si>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</si>
  <si>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</si>
  <si>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</si>
  <si>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</si>
  <si>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</si>
  <si>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</si>
  <si>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</si>
  <si>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</si>
  <si>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</si>
  <si>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</si>
  <si>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</si>
  <si>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</si>
  <si>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</si>
  <si>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</si>
  <si>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</si>
  <si>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</si>
  <si>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</si>
  <si>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</si>
  <si>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</si>
  <si>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</si>
  <si>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</si>
  <si>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</si>
  <si>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</si>
  <si>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</si>
  <si>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</si>
  <si>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</si>
  <si>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</si>
  <si>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</si>
  <si>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</si>
  <si>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</si>
  <si>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</si>
  <si>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</si>
  <si>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</si>
  <si>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</si>
  <si>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</si>
  <si>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</si>
  <si>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</si>
  <si>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</si>
  <si>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</si>
  <si>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</si>
  <si>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</si>
  <si>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</si>
  <si>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</si>
  <si>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</si>
  <si>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</si>
  <si>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</si>
  <si>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</si>
  <si>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</si>
  <si>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</si>
  <si>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</si>
  <si>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</si>
  <si>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</si>
  <si>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</si>
  <si>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</si>
  <si>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</si>
  <si>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</si>
  <si>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</si>
  <si>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</si>
  <si>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</si>
  <si>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</si>
  <si>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</si>
  <si>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</si>
  <si>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</si>
  <si>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</si>
  <si>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</si>
  <si>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</si>
  <si>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</si>
  <si>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</si>
  <si>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</si>
  <si>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</si>
  <si>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</si>
  <si>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</si>
  <si>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</si>
  <si>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</si>
  <si>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</si>
  <si>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</si>
  <si>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</si>
  <si>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</si>
  <si>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</si>
  <si>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</si>
  <si>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</si>
  <si>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</si>
  <si>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</si>
  <si>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</si>
  <si>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</si>
  <si>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</si>
  <si>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</si>
  <si>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</si>
  <si>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</si>
  <si>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</si>
  <si>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</si>
  <si>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</si>
  <si>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</si>
  <si>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</si>
  <si>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</si>
  <si>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</si>
  <si>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</si>
  <si>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</si>
  <si>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</si>
  <si>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</si>
  <si>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</si>
  <si>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</si>
  <si>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</si>
  <si>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</si>
  <si>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</si>
  <si>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</si>
  <si>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</si>
  <si>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</si>
  <si>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</si>
  <si>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</si>
  <si>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</si>
  <si>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</si>
  <si>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</si>
  <si>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</si>
  <si>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</si>
  <si>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</si>
  <si>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</si>
  <si>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</si>
  <si>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</si>
  <si>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</si>
  <si>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</si>
  <si>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</si>
  <si>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</si>
  <si>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</si>
  <si>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</si>
  <si>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</si>
  <si>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</si>
  <si>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</si>
  <si>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</si>
  <si>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</si>
  <si>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</si>
  <si>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</si>
  <si>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</si>
  <si>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</si>
  <si>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</si>
  <si>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</si>
  <si>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</si>
  <si>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</si>
  <si>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</si>
  <si>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</si>
  <si>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</si>
  <si>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</si>
  <si>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</si>
  <si>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</si>
  <si>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</si>
  <si>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</si>
  <si>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</si>
  <si>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</si>
  <si>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</si>
  <si>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</si>
  <si>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</si>
  <si>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</si>
  <si>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</si>
  <si>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</si>
  <si>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</si>
  <si>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</si>
  <si>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</si>
  <si>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</si>
  <si>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</si>
  <si>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</si>
  <si>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</si>
  <si>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</si>
  <si>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</si>
  <si>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</si>
  <si>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</si>
  <si>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</si>
  <si>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</si>
  <si>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</si>
  <si>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</si>
  <si>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</si>
  <si>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</si>
  <si>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</si>
  <si>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</si>
  <si>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</si>
  <si>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</si>
  <si>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</si>
  <si>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</si>
  <si>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</si>
  <si>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</si>
  <si>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</si>
  <si>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</si>
  <si>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</si>
  <si>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</si>
  <si>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</si>
  <si>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</si>
  <si>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</si>
  <si>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</si>
  <si>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</si>
  <si>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</si>
  <si>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</si>
  <si>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</si>
  <si>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</si>
  <si>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</si>
  <si>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</si>
  <si>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</si>
  <si>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</si>
  <si>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</si>
  <si>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</si>
  <si>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</si>
  <si>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</si>
  <si>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</si>
  <si>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</si>
  <si>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</si>
  <si>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</si>
  <si>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</si>
  <si>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</si>
  <si>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</si>
  <si>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</si>
  <si>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</si>
  <si>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</si>
  <si>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</si>
  <si>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</si>
  <si>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</si>
  <si>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</si>
  <si>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</si>
  <si>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</si>
  <si>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</si>
  <si>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</si>
  <si>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</si>
  <si>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</si>
  <si>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</si>
  <si>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</si>
  <si>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</si>
  <si>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</si>
  <si>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</si>
  <si>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</si>
  <si>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</si>
  <si>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</si>
  <si>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</si>
  <si>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</si>
  <si>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</si>
  <si>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</si>
  <si>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</si>
  <si>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</si>
  <si>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</si>
  <si>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</si>
  <si>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</si>
  <si>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</si>
  <si>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</si>
  <si>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</si>
  <si>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</si>
  <si>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</si>
  <si>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</si>
  <si>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</si>
  <si>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</si>
  <si>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</si>
  <si>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</si>
  <si>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</si>
  <si>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</si>
  <si>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</si>
  <si>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</si>
  <si>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</si>
  <si>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</si>
  <si>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</si>
  <si>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</si>
  <si>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</si>
  <si>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</si>
  <si>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</si>
  <si>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</si>
  <si>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</si>
  <si>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</si>
  <si>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</si>
  <si>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</si>
  <si>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</si>
  <si>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</si>
  <si>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</si>
  <si>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</si>
  <si>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</si>
  <si>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</si>
  <si>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</si>
  <si>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</si>
  <si>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</si>
  <si>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</si>
  <si>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</si>
  <si>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</si>
  <si>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</si>
  <si>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</si>
  <si>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</si>
  <si>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</si>
  <si>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</si>
  <si>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</si>
  <si>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</si>
  <si>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</si>
  <si>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</si>
  <si>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</si>
  <si>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</si>
  <si>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</si>
  <si>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</si>
  <si>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</si>
  <si>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</si>
  <si>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</si>
  <si>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</si>
  <si>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</si>
  <si>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</si>
  <si>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</si>
  <si>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</si>
  <si>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</si>
  <si>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</si>
  <si>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</si>
  <si>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</si>
  <si>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</si>
  <si>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</si>
  <si>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</si>
  <si>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</si>
  <si>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</si>
  <si>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</si>
  <si>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</si>
  <si>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</si>
  <si>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</si>
  <si>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</si>
  <si>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</si>
  <si>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</si>
  <si>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</si>
  <si>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</si>
  <si>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</si>
  <si>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</si>
  <si>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</si>
  <si>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</si>
  <si>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</si>
  <si>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</si>
  <si>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</si>
  <si>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</si>
  <si>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</si>
  <si>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</si>
  <si>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</si>
  <si>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</si>
  <si>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</si>
  <si>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</si>
  <si>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</si>
  <si>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</si>
  <si>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</si>
  <si>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</si>
  <si>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</si>
  <si>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</si>
  <si>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</si>
  <si>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</si>
  <si>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</si>
  <si>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</si>
  <si>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</si>
  <si>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</si>
  <si>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</si>
  <si>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</si>
  <si>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</si>
  <si>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</si>
  <si>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</si>
  <si>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</si>
  <si>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</si>
  <si>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</si>
  <si>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</si>
  <si>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</si>
  <si>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</si>
  <si>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</si>
  <si>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</si>
  <si>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</si>
  <si>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</si>
  <si>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</si>
  <si>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</si>
  <si>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</si>
  <si>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</si>
  <si>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</si>
  <si>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</si>
  <si>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</si>
  <si>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</si>
  <si>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</si>
  <si>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</si>
  <si>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</si>
  <si>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</si>
  <si>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</si>
  <si>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</si>
  <si>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</si>
  <si>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</si>
  <si>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</si>
  <si>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</si>
  <si>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</si>
  <si>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</si>
  <si>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</si>
  <si>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</si>
  <si>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</si>
  <si>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</si>
  <si>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</si>
  <si>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</si>
  <si>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</si>
  <si>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</si>
  <si>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</si>
  <si>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</si>
  <si>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</si>
  <si>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</si>
  <si>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</si>
  <si>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</si>
  <si>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</si>
  <si>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</si>
  <si>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</si>
  <si>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</si>
  <si>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</si>
  <si>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</si>
  <si>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</si>
  <si>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</si>
  <si>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</si>
  <si>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</si>
  <si>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</si>
  <si>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</si>
  <si>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</si>
  <si>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</si>
  <si>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</si>
  <si>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</si>
  <si>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</si>
  <si>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</si>
  <si>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</si>
  <si>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</si>
  <si>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</si>
  <si>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</si>
  <si>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</si>
  <si>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</si>
  <si>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</si>
  <si>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</si>
  <si>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</si>
  <si>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</si>
  <si>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</si>
  <si>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</si>
  <si>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</si>
  <si>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</si>
  <si>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</si>
  <si>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</si>
  <si>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</si>
  <si>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</si>
  <si>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</si>
  <si>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</si>
  <si>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</si>
  <si>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</si>
  <si>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</si>
  <si>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</si>
  <si>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</si>
  <si>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</si>
  <si>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</si>
  <si>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</si>
  <si>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</si>
  <si>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</si>
  <si>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</si>
  <si>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</si>
  <si>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</si>
  <si>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</si>
  <si>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</si>
  <si>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</si>
  <si>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</si>
  <si>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</si>
  <si>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</si>
  <si>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</si>
  <si>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</si>
  <si>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</si>
  <si>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</si>
  <si>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</si>
  <si>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</si>
  <si>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</si>
  <si>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</si>
  <si>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</si>
  <si>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</si>
  <si>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</si>
  <si>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</si>
  <si>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</si>
  <si>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</si>
  <si>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</si>
  <si>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</si>
  <si>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</si>
  <si>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</si>
  <si>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</si>
  <si>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</si>
  <si>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</si>
  <si>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</si>
  <si>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</si>
  <si>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</si>
  <si>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</si>
  <si>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</si>
  <si>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</si>
  <si>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</si>
  <si>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</si>
  <si>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</si>
  <si>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</si>
  <si>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</si>
  <si>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</si>
  <si>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</si>
  <si>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</si>
  <si>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</si>
  <si>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</si>
  <si>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</si>
  <si>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</si>
  <si>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</si>
  <si>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</si>
  <si>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</si>
  <si>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</si>
  <si>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</si>
  <si>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</si>
  <si>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</si>
  <si>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</si>
  <si>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</si>
  <si>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</si>
  <si>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</si>
  <si>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</si>
  <si>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</si>
  <si>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</si>
  <si>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</si>
  <si>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</si>
  <si>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</si>
  <si>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</si>
  <si>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</si>
  <si>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</si>
  <si>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</si>
  <si>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</si>
  <si>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</si>
  <si>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</si>
  <si>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</si>
  <si>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</si>
  <si>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</si>
  <si>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</si>
  <si>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</si>
  <si>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</si>
  <si>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</si>
  <si>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</si>
  <si>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</si>
  <si>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</si>
  <si>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</si>
  <si>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</si>
  <si>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</si>
  <si>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</si>
  <si>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</si>
  <si>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</si>
  <si>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</si>
  <si>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</si>
  <si>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</si>
  <si>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</si>
  <si>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</si>
  <si>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</si>
  <si>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</si>
  <si>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</si>
  <si>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</si>
  <si>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</si>
  <si>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</si>
  <si>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</si>
  <si>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</si>
  <si>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</si>
  <si>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</si>
  <si>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</si>
  <si>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</si>
  <si>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</si>
  <si>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</si>
  <si>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</si>
  <si>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</si>
  <si>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</si>
  <si>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</si>
  <si>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</si>
  <si>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</si>
  <si>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</si>
  <si>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</si>
  <si>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</si>
  <si>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</si>
  <si>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</si>
  <si>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</si>
  <si>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</si>
  <si>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</si>
  <si>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</si>
  <si>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</si>
  <si>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</si>
  <si>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</si>
  <si>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</si>
  <si>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</si>
  <si>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</si>
  <si>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</si>
  <si>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</si>
  <si>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</si>
  <si>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</si>
  <si>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</si>
  <si>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</si>
  <si>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</si>
  <si>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</si>
  <si>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</si>
  <si>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</si>
  <si>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</si>
  <si>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</si>
  <si>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</si>
  <si>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</si>
  <si>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</si>
  <si>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</si>
  <si>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</si>
  <si>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</si>
  <si>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</si>
  <si>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</si>
  <si>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</si>
  <si>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</si>
  <si>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</si>
  <si>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</si>
  <si>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</si>
  <si>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</si>
  <si>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</si>
  <si>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</si>
  <si>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</si>
  <si>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</si>
  <si>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</si>
  <si>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</si>
  <si>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</si>
  <si>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</si>
  <si>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</si>
  <si>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</si>
  <si>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</si>
  <si>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</si>
  <si>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</si>
  <si>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</si>
  <si>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</si>
  <si>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</si>
  <si>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</si>
  <si>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</si>
  <si>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</si>
  <si>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</si>
  <si>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</si>
  <si>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</si>
  <si>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</si>
  <si>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</si>
  <si>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</si>
  <si>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</si>
  <si>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</si>
  <si>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</si>
  <si>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</si>
  <si>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</si>
  <si>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</si>
  <si>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</si>
  <si>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</si>
  <si>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</si>
  <si>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</si>
  <si>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</si>
  <si>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</si>
  <si>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</si>
  <si>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</si>
  <si>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</si>
  <si>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</si>
  <si>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</si>
  <si>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</si>
  <si>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</si>
  <si>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</si>
  <si>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</si>
  <si>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</si>
  <si>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</si>
  <si>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</si>
  <si>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</si>
  <si>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</si>
  <si>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</si>
  <si>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</si>
  <si>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</si>
  <si>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</si>
  <si>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</si>
  <si>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</si>
  <si>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</si>
  <si>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</si>
  <si>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</si>
  <si>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</si>
  <si>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</si>
  <si>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</si>
  <si>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</si>
  <si>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</si>
  <si>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</si>
  <si>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</si>
  <si>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</si>
  <si>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</si>
  <si>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</si>
  <si>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</si>
  <si>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</si>
  <si>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</si>
  <si>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</si>
  <si>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</si>
  <si>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</si>
  <si>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</si>
  <si>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</si>
  <si>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</si>
  <si>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</si>
  <si>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</si>
  <si>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</si>
  <si>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</si>
  <si>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</si>
  <si>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</si>
  <si>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</si>
  <si>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</si>
  <si>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</si>
  <si>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</si>
  <si>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</si>
  <si>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</si>
  <si>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</si>
  <si>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</si>
  <si>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</si>
  <si>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</si>
  <si>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</si>
  <si>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</si>
  <si>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</si>
  <si>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</si>
  <si>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</si>
  <si>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</si>
  <si>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</si>
  <si>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</si>
  <si>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</si>
  <si>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</si>
  <si>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</si>
  <si>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</si>
  <si>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</si>
  <si>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</si>
  <si>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</si>
  <si>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</si>
  <si>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</si>
  <si>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</si>
  <si>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</si>
  <si>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</si>
  <si>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</si>
  <si>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</si>
  <si>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</si>
  <si>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</si>
  <si>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</si>
  <si>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</si>
  <si>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</si>
  <si>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</si>
  <si>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</si>
  <si>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</si>
  <si>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</si>
  <si>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</si>
  <si>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</si>
  <si>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</si>
  <si>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</si>
  <si>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</si>
  <si>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</si>
  <si>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</si>
  <si>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</si>
  <si>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</si>
  <si>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</si>
  <si>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</si>
  <si>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</si>
  <si>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</si>
  <si>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</si>
  <si>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</si>
  <si>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</si>
  <si>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</si>
  <si>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</si>
  <si>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</si>
  <si>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</si>
  <si>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</si>
  <si>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</si>
  <si>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</si>
  <si>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</si>
  <si>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</si>
  <si>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</si>
  <si>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</si>
  <si>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</si>
  <si>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</si>
  <si>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</si>
  <si>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</si>
  <si>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</si>
  <si>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</si>
  <si>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</si>
  <si>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</si>
  <si>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</si>
  <si>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</si>
  <si>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</si>
  <si>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</si>
  <si>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</si>
  <si>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</si>
  <si>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</si>
  <si>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</si>
  <si>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</si>
  <si>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</si>
  <si>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</si>
  <si>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</si>
  <si>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</si>
  <si>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</si>
  <si>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</si>
  <si>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</si>
  <si>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</si>
  <si>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</si>
  <si>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</si>
  <si>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</si>
  <si>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</si>
  <si>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</si>
  <si>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</si>
  <si>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</si>
  <si>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</si>
  <si>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</si>
  <si>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</si>
  <si>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</si>
  <si>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</si>
  <si>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</si>
  <si>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</si>
  <si>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</si>
  <si>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</si>
  <si>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</si>
  <si>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</si>
  <si>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</si>
  <si>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</si>
  <si>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</si>
  <si>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</si>
  <si>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</si>
  <si>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</si>
  <si>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</si>
  <si>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</si>
  <si>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</si>
  <si>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</si>
  <si>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</si>
  <si>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</si>
  <si>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</si>
  <si>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</si>
  <si>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</si>
  <si>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</si>
  <si>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</si>
  <si>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</si>
  <si>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</si>
  <si>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</si>
  <si>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</si>
  <si>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</si>
  <si>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</si>
  <si>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</si>
  <si>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</si>
  <si>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</si>
  <si>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</si>
  <si>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</si>
  <si>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</si>
  <si>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</si>
  <si>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</si>
  <si>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</si>
  <si>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</si>
  <si>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</si>
  <si>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</si>
  <si>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</si>
  <si>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</si>
  <si>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</si>
  <si>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</si>
  <si>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</si>
  <si>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</si>
  <si>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</si>
  <si>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</si>
  <si>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</si>
  <si>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</si>
  <si>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</si>
  <si>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</si>
  <si>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</si>
  <si>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</si>
  <si>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</si>
  <si>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</si>
  <si>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</si>
  <si>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</si>
  <si>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</si>
  <si>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</si>
  <si>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</si>
  <si>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</si>
  <si>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</si>
  <si>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</si>
  <si>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</si>
  <si>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</si>
  <si>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</si>
  <si>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</si>
  <si>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</si>
  <si>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</si>
  <si>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</si>
  <si>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</si>
  <si>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</si>
  <si>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</si>
  <si>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</si>
  <si>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</si>
  <si>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</si>
  <si>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</si>
  <si>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</si>
  <si>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</si>
  <si>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</si>
  <si>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</si>
  <si>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</si>
  <si>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</si>
  <si>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</si>
  <si>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</si>
  <si>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</si>
  <si>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</si>
  <si>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</si>
  <si>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</si>
  <si>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</si>
  <si>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</si>
  <si>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</si>
  <si>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</si>
  <si>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</si>
  <si>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</si>
  <si>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</si>
  <si>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</si>
  <si>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</si>
  <si>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</si>
  <si>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</si>
  <si>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</si>
  <si>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</si>
  <si>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</si>
  <si>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</si>
  <si>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</si>
  <si>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</si>
  <si>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</si>
  <si>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</si>
  <si>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</si>
  <si>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</si>
  <si>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</si>
  <si>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</si>
  <si>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</si>
  <si>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</si>
  <si>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</si>
  <si>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</si>
  <si>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</si>
  <si>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</si>
  <si>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</si>
  <si>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</si>
  <si>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</si>
  <si>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</si>
  <si>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</si>
  <si>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</si>
  <si>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</si>
  <si>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</si>
  <si>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</si>
  <si>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</si>
  <si>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</si>
  <si>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</si>
  <si>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</si>
  <si>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</si>
  <si>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</si>
  <si>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</si>
  <si>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</si>
  <si>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</si>
  <si>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</si>
  <si>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</si>
  <si>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</si>
  <si>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</si>
  <si>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</si>
  <si>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</si>
  <si>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</si>
  <si>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</si>
  <si>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</si>
  <si>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</si>
  <si>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</si>
  <si>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</si>
  <si>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</si>
  <si>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</si>
  <si>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</si>
  <si>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</si>
  <si>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</si>
  <si>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</si>
  <si>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</si>
  <si>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</si>
  <si>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</si>
  <si>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</si>
  <si>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</si>
  <si>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</si>
  <si>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</si>
  <si>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</si>
  <si>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</si>
  <si>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</si>
  <si>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</si>
  <si>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</si>
  <si>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</si>
  <si>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</si>
  <si>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</si>
  <si>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</si>
  <si>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</si>
  <si>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</si>
  <si>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</si>
  <si>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</si>
  <si>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</si>
  <si>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</si>
  <si>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</si>
  <si>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</si>
  <si>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</si>
  <si>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</si>
  <si>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</si>
  <si>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</si>
  <si>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</si>
  <si>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</si>
  <si>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</si>
  <si>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</si>
  <si>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</si>
  <si>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</si>
  <si>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</si>
  <si>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</si>
  <si>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</si>
  <si>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</si>
  <si>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</si>
  <si>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</si>
  <si>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</si>
  <si>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</si>
  <si>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</si>
  <si>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</si>
  <si>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</si>
  <si>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</si>
  <si>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</si>
  <si>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</si>
  <si>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</si>
  <si>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</si>
  <si>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</si>
  <si>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</si>
  <si>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</si>
  <si>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</si>
  <si>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</si>
  <si>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</si>
  <si>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</si>
  <si>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</si>
  <si>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</si>
  <si>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</si>
  <si>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</si>
  <si>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</si>
  <si>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</si>
  <si>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</si>
  <si>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</si>
  <si>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</si>
  <si>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</si>
  <si>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</si>
  <si>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</si>
  <si>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</si>
  <si>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</si>
  <si>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</si>
  <si>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</si>
  <si>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</si>
  <si>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</si>
  <si>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</si>
  <si>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</si>
  <si>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</si>
  <si>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</si>
  <si>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</si>
  <si>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</si>
  <si>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</si>
  <si>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</si>
  <si>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</si>
  <si>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</si>
  <si>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</si>
  <si>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</si>
  <si>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</si>
  <si>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</si>
  <si>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</si>
  <si>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</si>
  <si>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</si>
  <si>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</si>
  <si>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</si>
  <si>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</si>
  <si>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</si>
  <si>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</si>
  <si>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</si>
  <si>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</si>
  <si>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</si>
  <si>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</si>
  <si>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</si>
  <si>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</si>
  <si>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</si>
  <si>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</si>
  <si>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</si>
  <si>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</si>
  <si>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</si>
  <si>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</si>
  <si>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</si>
  <si>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</si>
  <si>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</si>
  <si>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</si>
  <si>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</si>
  <si>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</si>
  <si>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</si>
  <si>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</si>
  <si>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</si>
  <si>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</si>
  <si>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</si>
  <si>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</si>
  <si>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</si>
  <si>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</si>
  <si>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</si>
  <si>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</si>
  <si>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</si>
  <si>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</si>
  <si>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</si>
  <si>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</si>
  <si>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</si>
  <si>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</si>
  <si>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</si>
  <si>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</si>
  <si>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</si>
  <si>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</si>
  <si>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</si>
  <si>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</si>
  <si>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</si>
  <si>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</si>
  <si>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</si>
  <si>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</si>
  <si>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</si>
  <si>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</si>
  <si>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</si>
  <si>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</si>
  <si>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</si>
  <si>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</si>
  <si>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</si>
  <si>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</si>
  <si>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</si>
  <si>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</si>
  <si>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</si>
  <si>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</si>
  <si>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</si>
  <si>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</si>
  <si>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</si>
  <si>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</si>
  <si>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</si>
  <si>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</si>
  <si>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</si>
  <si>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</si>
  <si>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</si>
  <si>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</si>
  <si>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</si>
  <si>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</si>
  <si>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</si>
  <si>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</si>
  <si>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</si>
  <si>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</si>
  <si>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</si>
  <si>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</si>
  <si>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</si>
  <si>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</si>
  <si>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</si>
  <si>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</si>
  <si>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</si>
  <si>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</si>
  <si>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</si>
  <si>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</si>
  <si>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</si>
  <si>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</si>
  <si>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</si>
  <si>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</si>
  <si>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</si>
  <si>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</si>
  <si>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</si>
  <si>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</si>
  <si>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</si>
  <si>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</si>
  <si>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</si>
  <si>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</si>
  <si>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</si>
  <si>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</si>
  <si>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</si>
  <si>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</si>
  <si>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</si>
  <si>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</si>
  <si>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</si>
  <si>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</si>
  <si>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</si>
  <si>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</si>
  <si>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</si>
  <si>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</si>
  <si>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</si>
  <si>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</si>
  <si>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</si>
  <si>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</si>
  <si>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</si>
  <si>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</si>
  <si>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</si>
  <si>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</si>
  <si>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</si>
  <si>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</si>
  <si>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</si>
  <si>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</si>
  <si>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</si>
  <si>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</si>
  <si>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</si>
  <si>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</si>
  <si>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</si>
  <si>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</si>
  <si>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</si>
  <si>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</si>
  <si>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</si>
  <si>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</si>
  <si>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</si>
  <si>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</si>
  <si>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</si>
  <si>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</si>
  <si>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</si>
  <si>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</si>
  <si>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</si>
  <si>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</si>
  <si>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</si>
  <si>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</si>
  <si>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</si>
  <si>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</si>
  <si>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</si>
  <si>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</si>
  <si>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</si>
  <si>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</si>
  <si>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</si>
  <si>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</si>
  <si>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</si>
  <si>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</si>
  <si>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</si>
  <si>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</si>
  <si>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</si>
  <si>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</si>
  <si>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</si>
  <si>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</si>
  <si>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</si>
  <si>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</si>
  <si>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</si>
  <si>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</si>
  <si>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</si>
  <si>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</si>
  <si>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</si>
  <si>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</si>
  <si>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</si>
  <si>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</si>
  <si>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</si>
  <si>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</si>
  <si>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</si>
  <si>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</si>
  <si>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</si>
  <si>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</si>
  <si>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</si>
  <si>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</si>
  <si>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</si>
  <si>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</si>
  <si>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</si>
  <si>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</si>
  <si>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</si>
  <si>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</si>
  <si>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</si>
  <si>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</si>
  <si>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</si>
  <si>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</si>
  <si>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</si>
  <si>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</si>
  <si>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</si>
  <si>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</si>
  <si>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</si>
  <si>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</si>
  <si>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</si>
  <si>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</si>
  <si>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</si>
  <si>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</si>
  <si>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</si>
  <si>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</si>
  <si>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</si>
  <si>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</si>
  <si>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</si>
  <si>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</si>
  <si>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</si>
  <si>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</si>
  <si>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</si>
  <si>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</si>
  <si>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</si>
  <si>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</si>
  <si>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</si>
  <si>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</si>
  <si>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</si>
  <si>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</si>
  <si>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</si>
  <si>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</si>
  <si>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</si>
  <si>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</si>
  <si>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</si>
  <si>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</si>
  <si>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</si>
  <si>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</si>
  <si>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</si>
  <si>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</si>
  <si>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</si>
  <si>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</si>
  <si>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</si>
  <si>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</si>
  <si>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</si>
  <si>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</si>
  <si>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</si>
  <si>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</si>
  <si>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</si>
  <si>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</si>
  <si>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</si>
  <si>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</si>
  <si>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</si>
  <si>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</si>
  <si>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</si>
  <si>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</si>
  <si>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</si>
  <si>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</si>
  <si>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</si>
  <si>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</si>
  <si>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</si>
  <si>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</si>
  <si>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</si>
  <si>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</si>
  <si>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</si>
  <si>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</si>
  <si>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</si>
  <si>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</si>
  <si>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</si>
  <si>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</si>
  <si>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</si>
  <si>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</si>
  <si>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</si>
  <si>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</si>
  <si>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</si>
  <si>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</si>
  <si>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</si>
  <si>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</si>
  <si>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</si>
  <si>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</si>
  <si>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</si>
  <si>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</si>
  <si>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</si>
  <si>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</si>
  <si>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</si>
  <si>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</si>
  <si>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</si>
  <si>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</si>
  <si>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</si>
  <si>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</si>
  <si>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</si>
  <si>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</si>
  <si>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</si>
  <si>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</si>
  <si>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</si>
  <si>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</si>
  <si>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</si>
  <si>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</si>
  <si>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</si>
  <si>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</si>
  <si>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</si>
  <si>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</si>
  <si>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</si>
  <si>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</si>
  <si>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</si>
  <si>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</si>
  <si>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</si>
  <si>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</si>
  <si>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</si>
  <si>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</si>
  <si>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</si>
  <si>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</si>
  <si>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</si>
  <si>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</si>
  <si>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</si>
  <si>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</si>
  <si>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</si>
  <si>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</si>
  <si>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</si>
  <si>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</si>
  <si>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</si>
  <si>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</si>
  <si>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</si>
  <si>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</si>
  <si>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</si>
  <si>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</si>
  <si>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</si>
  <si>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</si>
  <si>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</si>
  <si>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</si>
  <si>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</si>
  <si>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</si>
  <si>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</si>
  <si>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</si>
  <si>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</si>
  <si>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</si>
  <si>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</si>
  <si>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</si>
  <si>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</si>
  <si>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</si>
  <si>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</si>
  <si>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</si>
  <si>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</si>
  <si>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</si>
  <si>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</si>
  <si>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</si>
  <si>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</si>
  <si>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</si>
  <si>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</si>
  <si>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</si>
  <si>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</si>
  <si>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</si>
  <si>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</si>
  <si>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</si>
  <si>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</si>
  <si>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</si>
  <si>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</si>
  <si>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</si>
  <si>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</si>
  <si>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</si>
  <si>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</si>
  <si>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</si>
  <si>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</si>
  <si>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</si>
  <si>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</si>
  <si>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</si>
  <si>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</si>
  <si>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</si>
  <si>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</si>
  <si>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</si>
  <si>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</si>
  <si>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</si>
  <si>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</si>
  <si>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</si>
  <si>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</si>
  <si>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</si>
  <si>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</si>
  <si>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</si>
  <si>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</si>
  <si>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</si>
  <si>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</si>
  <si>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</si>
  <si>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</si>
  <si>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</si>
  <si>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</si>
  <si>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</si>
  <si>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</si>
  <si>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</si>
  <si>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</si>
  <si>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</si>
  <si>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</si>
  <si>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</si>
  <si>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</si>
  <si>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</si>
  <si>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</si>
  <si>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</si>
  <si>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</si>
  <si>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</si>
  <si>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</si>
  <si>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</si>
  <si>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</si>
  <si>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</si>
  <si>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</si>
  <si>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</si>
  <si>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</si>
  <si>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</si>
  <si>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</si>
  <si>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</si>
  <si>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</si>
  <si>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</si>
  <si>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</si>
  <si>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</si>
  <si>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</si>
  <si>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</si>
  <si>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</si>
  <si>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</si>
  <si>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</si>
  <si>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</si>
  <si>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</si>
  <si>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</si>
  <si>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</si>
  <si>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</si>
  <si>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</si>
  <si>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</si>
  <si>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</si>
  <si>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</si>
  <si>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</si>
  <si>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</si>
  <si>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</si>
  <si>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</si>
  <si>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</si>
  <si>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</si>
  <si>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</si>
  <si>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</si>
  <si>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</si>
  <si>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</si>
  <si>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</si>
  <si>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</si>
  <si>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</si>
  <si>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</si>
  <si>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</si>
  <si>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</si>
  <si>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</si>
  <si>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</si>
  <si>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</si>
  <si>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</si>
  <si>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</si>
  <si>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</si>
  <si>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</si>
  <si>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</si>
  <si>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</si>
  <si>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</si>
  <si>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</si>
  <si>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</si>
  <si>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</si>
  <si>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</si>
  <si>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</si>
  <si>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</si>
  <si>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</si>
  <si>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</si>
  <si>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</si>
  <si>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</si>
  <si>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</si>
  <si>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</si>
  <si>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</si>
  <si>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</si>
  <si>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</si>
  <si>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</si>
  <si>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</si>
  <si>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</si>
  <si>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</si>
  <si>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</si>
  <si>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</si>
  <si>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</si>
  <si>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</si>
  <si>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</si>
  <si>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</si>
  <si>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</si>
  <si>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</si>
  <si>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</si>
  <si>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</si>
  <si>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</si>
  <si>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</si>
  <si>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</si>
  <si>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</si>
  <si>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</si>
  <si>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</si>
  <si>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</si>
  <si>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</si>
  <si>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</si>
  <si>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</si>
  <si>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</si>
  <si>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</si>
  <si>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</si>
  <si>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</si>
  <si>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</si>
  <si>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</si>
  <si>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</si>
  <si>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</si>
  <si>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</si>
  <si>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</si>
  <si>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</si>
  <si>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</si>
  <si>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</si>
  <si>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</si>
  <si>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</si>
  <si>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</si>
  <si>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</si>
  <si>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</si>
  <si>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</si>
  <si>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</si>
  <si>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</si>
  <si>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</si>
  <si>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</si>
  <si>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</si>
  <si>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</si>
  <si>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</si>
  <si>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</si>
  <si>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</si>
  <si>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</si>
  <si>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</si>
  <si>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</si>
  <si>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</si>
  <si>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</si>
  <si>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</si>
  <si>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</si>
  <si>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</si>
  <si>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</si>
  <si>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</si>
  <si>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</si>
  <si>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</si>
  <si>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</si>
  <si>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</si>
  <si>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</si>
  <si>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</si>
  <si>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</si>
  <si>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</si>
  <si>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</si>
  <si>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</si>
  <si>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</si>
  <si>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</si>
  <si>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</si>
  <si>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</si>
  <si>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</si>
  <si>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</si>
  <si>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</si>
  <si>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</si>
  <si>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</si>
  <si>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</si>
  <si>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</si>
  <si>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</si>
  <si>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</si>
  <si>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</si>
  <si>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</si>
  <si>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</si>
  <si>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</si>
  <si>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</si>
  <si>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</si>
  <si>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</si>
  <si>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</si>
  <si>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</si>
  <si>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</si>
  <si>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</si>
  <si>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</si>
  <si>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</si>
  <si>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</si>
  <si>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</si>
  <si>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</si>
  <si>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</si>
  <si>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</si>
  <si>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</si>
  <si>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</si>
  <si>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</si>
  <si>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</si>
  <si>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</si>
  <si>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</si>
  <si>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</si>
  <si>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</si>
  <si>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</si>
  <si>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</si>
  <si>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</si>
  <si>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</si>
  <si>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</si>
  <si>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</si>
  <si>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</si>
  <si>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</si>
  <si>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</si>
  <si>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</si>
  <si>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</si>
  <si>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</si>
  <si>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</si>
  <si>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</si>
  <si>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</si>
  <si>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</si>
  <si>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</si>
  <si>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</si>
  <si>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</si>
  <si>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</si>
  <si>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</si>
  <si>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</si>
  <si>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</si>
  <si>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</si>
  <si>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</si>
  <si>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</si>
  <si>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</si>
  <si>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</si>
  <si>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</si>
  <si>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</si>
  <si>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</si>
  <si>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</si>
  <si>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</si>
  <si>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</si>
  <si>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</si>
  <si>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</si>
  <si>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</si>
  <si>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</si>
  <si>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</si>
  <si>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</si>
  <si>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</si>
  <si>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</si>
  <si>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</si>
  <si>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</si>
  <si>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</si>
  <si>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</si>
  <si>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</si>
  <si>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</si>
  <si>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</si>
  <si>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</si>
  <si>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</si>
  <si>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</si>
  <si>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</si>
  <si>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</si>
  <si>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</si>
  <si>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</si>
  <si>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</si>
  <si>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</si>
  <si>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</si>
  <si>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</si>
  <si>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</si>
  <si>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</si>
  <si>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</si>
  <si>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</si>
  <si>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</si>
  <si>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</si>
  <si>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</si>
  <si>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</si>
  <si>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</si>
  <si>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</si>
  <si>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</si>
  <si>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</si>
  <si>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</si>
  <si>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</si>
  <si>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</si>
  <si>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</si>
  <si>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</si>
  <si>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</si>
  <si>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</si>
  <si>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</si>
  <si>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</si>
  <si>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</si>
  <si>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</si>
  <si>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</si>
  <si>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</si>
  <si>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</si>
  <si>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</si>
  <si>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</si>
  <si>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</si>
  <si>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</si>
  <si>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</si>
  <si>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</si>
  <si>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</si>
  <si>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</si>
  <si>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</si>
  <si>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</si>
  <si>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</si>
  <si>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</si>
  <si>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</si>
  <si>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</si>
  <si>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</si>
  <si>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</si>
  <si>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</si>
  <si>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</si>
  <si>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</si>
  <si>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</si>
  <si>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</si>
  <si>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</si>
  <si>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</si>
  <si>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</si>
  <si>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</si>
  <si>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</si>
  <si>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</si>
  <si>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</si>
  <si>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</si>
  <si>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</si>
  <si>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</si>
  <si>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</si>
  <si>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</si>
  <si>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</si>
  <si>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</si>
  <si>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</si>
  <si>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</si>
  <si>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</si>
  <si>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</si>
  <si>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</si>
  <si>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</si>
  <si>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</si>
  <si>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</si>
  <si>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</si>
  <si>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</si>
  <si>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</si>
  <si>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</si>
  <si>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</si>
  <si>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</si>
  <si>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</si>
  <si>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</si>
  <si>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</si>
  <si>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</si>
  <si>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</si>
  <si>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</si>
  <si>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</si>
  <si>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</si>
  <si>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</si>
  <si>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</si>
  <si>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</si>
  <si>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</si>
  <si>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</si>
  <si>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</si>
  <si>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</si>
  <si>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</si>
  <si>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</si>
  <si>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</si>
  <si>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</si>
  <si>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</si>
  <si>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</si>
  <si>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</si>
  <si>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</si>
  <si>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</si>
  <si>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</si>
  <si>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</si>
  <si>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</si>
  <si>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</si>
  <si>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</si>
  <si>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</si>
  <si>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</si>
  <si>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</si>
  <si>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</si>
  <si>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</si>
  <si>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</si>
  <si>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</si>
  <si>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</si>
  <si>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</si>
  <si>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</si>
  <si>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</si>
  <si>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</si>
  <si>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</si>
  <si>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</si>
  <si>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</si>
  <si>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</si>
  <si>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</si>
  <si>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</si>
  <si>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</si>
  <si>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</si>
  <si>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</si>
  <si>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</si>
  <si>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</si>
  <si>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</si>
  <si>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</si>
  <si>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</si>
  <si>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</si>
  <si>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</si>
  <si>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</si>
  <si>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</si>
  <si>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</si>
  <si>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</si>
  <si>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</si>
  <si>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</si>
  <si>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</si>
  <si>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</si>
  <si>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</si>
  <si>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</si>
  <si>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</si>
  <si>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</si>
  <si>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</si>
  <si>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</si>
  <si>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</si>
  <si>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</si>
  <si>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</si>
  <si>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</si>
  <si>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</si>
  <si>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</si>
  <si>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</si>
  <si>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</si>
  <si>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</si>
  <si>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</si>
  <si>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</si>
  <si>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</si>
  <si>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</si>
  <si>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</si>
  <si>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</si>
  <si>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</si>
  <si>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</si>
  <si>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</si>
  <si>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</si>
  <si>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</si>
  <si>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</si>
  <si>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</si>
  <si>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</si>
  <si>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</si>
  <si>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</si>
  <si>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</si>
  <si>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</si>
  <si>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</si>
  <si>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</si>
  <si>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</si>
  <si>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</si>
  <si>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</si>
  <si>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</si>
  <si>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</si>
  <si>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</si>
  <si>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</si>
  <si>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</si>
  <si>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</si>
  <si>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</si>
  <si>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</si>
  <si>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</si>
  <si>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</si>
  <si>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</si>
  <si>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</si>
  <si>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</si>
  <si>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</si>
  <si>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</si>
  <si>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</si>
  <si>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</si>
  <si>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</si>
  <si>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</si>
  <si>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</si>
  <si>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</si>
  <si>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</si>
  <si>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</si>
  <si>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</si>
  <si>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</si>
  <si>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</si>
  <si>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</si>
  <si>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</si>
  <si>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</si>
  <si>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</si>
  <si>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</si>
  <si>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</si>
  <si>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</si>
  <si>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</si>
  <si>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</si>
  <si>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</si>
  <si>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</si>
  <si>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</si>
  <si>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</si>
  <si>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</si>
  <si>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</si>
  <si>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</si>
  <si>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</si>
  <si>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</si>
  <si>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</si>
  <si>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</si>
  <si>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</si>
  <si>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</si>
  <si>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</si>
  <si>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</si>
  <si>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</si>
  <si>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</si>
  <si>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</si>
  <si>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</si>
  <si>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</si>
  <si>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</si>
  <si>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</si>
  <si>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</si>
  <si>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</si>
  <si>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</si>
  <si>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</si>
  <si>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</si>
  <si>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</si>
  <si>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</si>
  <si>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</si>
  <si>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</si>
  <si>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</si>
  <si>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</si>
  <si>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</si>
  <si>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</si>
  <si>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</si>
  <si>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</si>
  <si>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</si>
  <si>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</si>
  <si>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</si>
  <si>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</si>
  <si>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</si>
  <si>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</si>
  <si>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</si>
  <si>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</si>
  <si>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</si>
  <si>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</si>
  <si>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</si>
  <si>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</si>
  <si>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</si>
  <si>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</si>
  <si>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</si>
  <si>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</si>
  <si>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</si>
  <si>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</si>
  <si>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</si>
  <si>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</si>
  <si>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</si>
  <si>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</si>
  <si>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</si>
  <si>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</si>
  <si>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</si>
  <si>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</si>
  <si>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</si>
  <si>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</si>
  <si>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</si>
  <si>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</si>
  <si>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</si>
  <si>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</si>
  <si>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</si>
  <si>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</si>
  <si>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</si>
  <si>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</si>
  <si>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</si>
  <si>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</si>
  <si>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</si>
  <si>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</si>
  <si>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</si>
  <si>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</si>
  <si>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</si>
  <si>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</si>
  <si>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</si>
  <si>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</si>
  <si>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</si>
  <si>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</si>
  <si>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</si>
  <si>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</si>
  <si>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</si>
  <si>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</si>
  <si>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</si>
  <si>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</si>
  <si>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</si>
  <si>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</si>
  <si>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</si>
  <si>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</si>
  <si>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</si>
  <si>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</si>
  <si>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</si>
  <si>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</si>
  <si>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</si>
  <si>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</si>
  <si>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</si>
  <si>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</si>
  <si>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</si>
  <si>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</si>
  <si>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</si>
  <si>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</si>
  <si>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</si>
  <si>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</si>
  <si>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</si>
  <si>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</si>
  <si>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</si>
  <si>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</si>
  <si>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</si>
  <si>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</si>
  <si>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</si>
  <si>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</si>
  <si>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</si>
  <si>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</si>
  <si>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</si>
  <si>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</si>
  <si>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</si>
  <si>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</si>
  <si>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</si>
  <si>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</si>
  <si>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</si>
  <si>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</si>
  <si>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</si>
  <si>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</si>
  <si>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</si>
  <si>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</si>
  <si>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</si>
  <si>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</si>
  <si>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</si>
  <si>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</si>
  <si>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</si>
  <si>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</si>
  <si>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</si>
  <si>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</si>
  <si>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</si>
  <si>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</si>
  <si>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</si>
  <si>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</si>
  <si>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</si>
  <si>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</si>
  <si>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</si>
  <si>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</si>
  <si>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</si>
  <si>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</si>
  <si>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</si>
  <si>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</si>
  <si>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</si>
  <si>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</si>
  <si>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</si>
  <si>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</si>
  <si>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</si>
  <si>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</si>
  <si>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</si>
  <si>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</si>
  <si>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</si>
  <si>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</si>
  <si>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</si>
  <si>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</si>
  <si>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</si>
  <si>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</si>
  <si>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</si>
  <si>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</si>
  <si>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</si>
  <si>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</si>
  <si>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</si>
  <si>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</si>
  <si>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</si>
  <si>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</si>
  <si>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</si>
  <si>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</si>
  <si>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</si>
  <si>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</si>
  <si>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</si>
  <si>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</si>
  <si>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</si>
  <si>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</si>
  <si>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</si>
  <si>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</si>
  <si>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</si>
  <si>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</si>
  <si>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</si>
  <si>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</si>
  <si>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</si>
  <si>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</si>
  <si>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</si>
  <si>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</si>
  <si>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</si>
  <si>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</si>
  <si>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</si>
  <si>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</si>
  <si>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</si>
  <si>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</si>
  <si>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</si>
  <si>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</si>
  <si>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</si>
  <si>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</si>
  <si>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</si>
  <si>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</si>
  <si>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</si>
  <si>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</si>
  <si>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</si>
  <si>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</si>
  <si>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</si>
  <si>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</si>
  <si>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</si>
  <si>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</si>
  <si>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</si>
  <si>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</si>
  <si>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</si>
  <si>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</si>
  <si>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</si>
  <si>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</si>
  <si>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</si>
  <si>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</si>
  <si>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</si>
  <si>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</si>
  <si>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</si>
  <si>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</si>
  <si>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</si>
  <si>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</si>
  <si>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</si>
  <si>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</si>
  <si>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</si>
  <si>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</si>
  <si>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</si>
  <si>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</si>
  <si>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</si>
  <si>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</si>
  <si>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</si>
  <si>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</si>
  <si>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</si>
  <si>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</si>
  <si>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</si>
  <si>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</si>
  <si>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</si>
  <si>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</si>
  <si>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</si>
  <si>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</si>
  <si>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</si>
  <si>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</si>
  <si>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</si>
  <si>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</si>
  <si>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</si>
  <si>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</si>
  <si>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</si>
  <si>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</si>
  <si>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</si>
  <si>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</si>
  <si>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</si>
  <si>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</si>
  <si>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</si>
  <si>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</si>
  <si>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</si>
  <si>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</si>
  <si>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</si>
  <si>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</si>
  <si>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</si>
  <si>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</si>
  <si>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</si>
  <si>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</si>
  <si>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</si>
  <si>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</si>
  <si>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</si>
  <si>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</si>
  <si>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</si>
  <si>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</si>
  <si>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</si>
  <si>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</si>
  <si>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</si>
  <si>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</si>
  <si>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</si>
  <si>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</si>
  <si>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</si>
  <si>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</si>
  <si>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</si>
  <si>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</si>
  <si>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</si>
  <si>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</si>
  <si>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</si>
  <si>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</si>
  <si>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</si>
  <si>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</si>
  <si>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</si>
  <si>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</si>
  <si>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</si>
  <si>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</si>
  <si>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</si>
  <si>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</si>
  <si>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</si>
  <si>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</si>
  <si>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</si>
  <si>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</si>
  <si>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</si>
  <si>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</si>
  <si>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</si>
  <si>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</si>
  <si>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</si>
  <si>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</si>
  <si>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</si>
  <si>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</si>
  <si>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</si>
  <si>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</si>
  <si>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</si>
  <si>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</si>
  <si>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</si>
  <si>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</si>
  <si>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</si>
  <si>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</si>
  <si>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</si>
  <si>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</si>
  <si>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</si>
  <si>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</si>
  <si>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</si>
  <si>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</si>
  <si>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</si>
  <si>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</si>
  <si>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</si>
  <si>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</si>
  <si>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</si>
  <si>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</si>
  <si>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</si>
  <si>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</si>
  <si>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</si>
  <si>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</si>
  <si>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</si>
  <si>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</si>
  <si>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</si>
  <si>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</si>
  <si>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</si>
  <si>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</si>
  <si>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</si>
  <si>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</si>
  <si>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</si>
  <si>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</si>
  <si>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</si>
  <si>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</si>
  <si>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</si>
  <si>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</si>
  <si>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</si>
  <si>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</si>
  <si>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</si>
  <si>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</si>
  <si>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</si>
  <si>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</si>
  <si>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</si>
  <si>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</si>
  <si>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</si>
  <si>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</si>
  <si>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</si>
  <si>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</si>
  <si>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</si>
  <si>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</si>
  <si>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</si>
  <si>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</si>
  <si>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</si>
  <si>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</si>
  <si>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</si>
  <si>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</si>
  <si>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</si>
  <si>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</si>
  <si>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</si>
  <si>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</si>
  <si>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</si>
  <si>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</si>
  <si>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</si>
  <si>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</si>
  <si>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</si>
  <si>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</si>
  <si>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</si>
  <si>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</si>
  <si>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</si>
  <si>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</si>
  <si>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</si>
  <si>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</si>
  <si>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</si>
  <si>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</si>
  <si>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</si>
  <si>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</si>
  <si>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</si>
  <si>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</si>
  <si>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</si>
  <si>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</si>
  <si>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</si>
  <si>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</si>
  <si>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</si>
  <si>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</si>
  <si>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</si>
  <si>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</si>
  <si>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</si>
  <si>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</si>
  <si>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</si>
  <si>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</si>
  <si>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</si>
  <si>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</si>
  <si>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</si>
  <si>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</si>
  <si>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</si>
  <si>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</si>
  <si>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</si>
  <si>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</si>
  <si>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</si>
  <si>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</si>
  <si>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</si>
  <si>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</si>
  <si>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</si>
  <si>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</si>
  <si>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</si>
  <si>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</si>
  <si>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</si>
  <si>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</si>
  <si>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</si>
  <si>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</si>
  <si>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</si>
  <si>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</si>
  <si>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</si>
  <si>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</si>
  <si>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</si>
  <si>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</si>
  <si>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</si>
  <si>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</si>
  <si>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</si>
  <si>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</si>
  <si>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</si>
  <si>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</si>
  <si>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</si>
  <si>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</si>
  <si>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</si>
  <si>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</si>
  <si>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</si>
  <si>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</si>
  <si>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</si>
  <si>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</si>
  <si>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</si>
  <si>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</si>
  <si>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</si>
  <si>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</si>
  <si>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</si>
  <si>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</si>
  <si>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</si>
  <si>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</si>
  <si>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</si>
  <si>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</si>
  <si>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</si>
  <si>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</si>
  <si>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</si>
  <si>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</si>
  <si>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</si>
  <si>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</si>
  <si>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</si>
  <si>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</si>
  <si>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</si>
  <si>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</si>
  <si>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</si>
  <si>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</si>
  <si>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</si>
  <si>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</si>
  <si>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</si>
  <si>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</si>
  <si>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</si>
  <si>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</si>
  <si>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</si>
  <si>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</si>
  <si>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</si>
  <si>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</si>
  <si>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</si>
  <si>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</si>
  <si>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</si>
  <si>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</si>
  <si>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</si>
  <si>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</si>
  <si>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</si>
  <si>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</si>
  <si>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</si>
  <si>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</si>
  <si>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</si>
  <si>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</si>
  <si>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</si>
  <si>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</si>
  <si>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</si>
  <si>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</si>
  <si>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</si>
  <si>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</si>
  <si>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</si>
  <si>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</si>
  <si>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</si>
  <si>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</si>
  <si>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</si>
  <si>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</si>
  <si>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</si>
  <si>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</si>
  <si>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</si>
  <si>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</si>
  <si>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</si>
  <si>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</si>
  <si>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</si>
  <si>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</si>
  <si>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</si>
  <si>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</si>
  <si>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</si>
  <si>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</si>
  <si>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</si>
  <si>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</si>
  <si>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</si>
  <si>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</si>
  <si>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</si>
  <si>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</si>
  <si>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</si>
  <si>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</si>
  <si>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</si>
  <si>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</si>
  <si>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</si>
  <si>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</si>
  <si>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</si>
  <si>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</si>
  <si>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</si>
  <si>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</si>
  <si>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</si>
  <si>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</si>
  <si>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</si>
  <si>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</si>
  <si>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</si>
  <si>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</si>
  <si>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</si>
  <si>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</si>
  <si>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</si>
  <si>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</si>
  <si>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</si>
  <si>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</si>
  <si>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</si>
  <si>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</si>
  <si>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</si>
  <si>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</si>
  <si>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</si>
  <si>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</si>
  <si>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</si>
  <si>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</si>
  <si>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</si>
  <si>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</si>
  <si>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</si>
  <si>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</si>
  <si>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</si>
  <si>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</si>
  <si>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</si>
  <si>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</si>
  <si>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</si>
  <si>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</si>
  <si>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</si>
  <si>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</si>
  <si>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</si>
  <si>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</si>
  <si>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</si>
  <si>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</si>
  <si>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</si>
  <si>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</si>
  <si>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</si>
  <si>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</si>
  <si>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</si>
  <si>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</si>
  <si>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</si>
  <si>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</si>
  <si>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</si>
  <si>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</si>
  <si>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</si>
  <si>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</si>
  <si>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</si>
  <si>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</si>
  <si>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</si>
  <si>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</si>
  <si>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</si>
  <si>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</si>
  <si>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</si>
  <si>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</si>
  <si>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</si>
  <si>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</si>
  <si>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</si>
  <si>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</si>
  <si>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</si>
  <si>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</si>
  <si>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</si>
  <si>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</si>
  <si>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</si>
  <si>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</si>
  <si>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</si>
  <si>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</si>
  <si>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</si>
  <si>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</si>
  <si>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</si>
  <si>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</si>
  <si>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</si>
  <si>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</si>
  <si>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</si>
  <si>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</si>
  <si>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</si>
  <si>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</si>
  <si>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</si>
  <si>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</si>
  <si>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</si>
  <si>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</si>
  <si>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</si>
  <si>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</si>
  <si>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</si>
  <si>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</si>
  <si>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</si>
  <si>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</si>
  <si>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</si>
  <si>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</si>
  <si>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</si>
  <si>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</si>
  <si>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</si>
  <si>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</si>
  <si>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</si>
  <si>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</si>
  <si>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</si>
  <si>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</si>
  <si>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</si>
  <si>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</si>
  <si>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</si>
  <si>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</si>
  <si>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</si>
  <si>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</si>
  <si>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</si>
  <si>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</si>
  <si>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</si>
  <si>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</si>
  <si>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</si>
  <si>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</si>
  <si>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</si>
  <si>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</si>
  <si>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</si>
  <si>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</si>
  <si>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</si>
  <si>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</si>
  <si>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</si>
  <si>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</si>
  <si>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</si>
  <si>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</si>
  <si>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</si>
  <si>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</si>
  <si>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</si>
  <si>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</si>
  <si>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</si>
  <si>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</si>
  <si>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</si>
  <si>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</si>
  <si>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</si>
  <si>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</si>
  <si>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</si>
  <si>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</si>
  <si>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</si>
  <si>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</si>
  <si>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</si>
  <si>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</si>
  <si>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</si>
  <si>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</si>
  <si>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</si>
  <si>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</si>
  <si>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</si>
  <si>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</si>
  <si>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</si>
  <si>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</si>
  <si>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</si>
  <si>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</si>
  <si>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</si>
  <si>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</si>
  <si>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</si>
  <si>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</si>
  <si>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</si>
  <si>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</si>
  <si>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</si>
  <si>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</si>
  <si>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</si>
  <si>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</si>
  <si>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</si>
  <si>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</si>
  <si>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</si>
  <si>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</si>
  <si>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</si>
  <si>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</si>
  <si>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</si>
  <si>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</si>
  <si>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</si>
  <si>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</si>
  <si>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</si>
  <si>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</si>
  <si>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</si>
  <si>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</si>
  <si>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</si>
  <si>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</si>
  <si>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</si>
  <si>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</si>
  <si>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</si>
  <si>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</si>
  <si>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</si>
  <si>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</si>
  <si>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</si>
  <si>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</si>
  <si>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</si>
  <si>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</si>
  <si>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</si>
  <si>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</si>
  <si>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</si>
  <si>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</si>
  <si>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</si>
  <si>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</si>
  <si>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</si>
  <si>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</si>
  <si>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</si>
  <si>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</si>
  <si>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</si>
  <si>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</si>
  <si>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</si>
  <si>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</si>
  <si>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</si>
  <si>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</si>
  <si>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</si>
  <si>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</si>
  <si>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</si>
  <si>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</si>
  <si>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</si>
  <si>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</si>
  <si>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</si>
  <si>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</si>
  <si>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</si>
  <si>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</si>
  <si>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</si>
  <si>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</si>
  <si>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</si>
  <si>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</si>
  <si>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</si>
  <si>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</si>
  <si>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</si>
  <si>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</si>
  <si>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</si>
  <si>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</si>
  <si>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</si>
  <si>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</si>
  <si>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</si>
  <si>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</si>
  <si>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</si>
  <si>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</si>
  <si>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</si>
  <si>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</si>
  <si>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</si>
  <si>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</si>
  <si>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</si>
  <si>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</si>
  <si>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</si>
  <si>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</si>
  <si>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</si>
  <si>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</si>
  <si>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</si>
  <si>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</si>
  <si>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</si>
  <si>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</si>
  <si>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</si>
  <si>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</si>
  <si>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</si>
  <si>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</si>
  <si>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</si>
  <si>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</si>
  <si>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</si>
  <si>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</si>
  <si>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</si>
  <si>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</si>
  <si>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</si>
  <si>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</si>
  <si>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</si>
  <si>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</si>
  <si>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</si>
  <si>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</si>
  <si>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</si>
  <si>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</si>
  <si>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</si>
  <si>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</si>
  <si>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</si>
  <si>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</si>
  <si>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</si>
  <si>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</si>
  <si>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</si>
  <si>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</si>
  <si>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</si>
  <si>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</si>
  <si>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</si>
  <si>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</si>
  <si>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</si>
  <si>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</si>
  <si>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</si>
  <si>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</si>
  <si>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</si>
  <si>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</si>
  <si>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</si>
  <si>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</si>
  <si>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</si>
  <si>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</si>
  <si>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</si>
  <si>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</si>
  <si>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</si>
  <si>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</si>
  <si>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</si>
  <si>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</si>
  <si>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</si>
  <si>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</si>
  <si>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</si>
  <si>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</si>
  <si>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</si>
  <si>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</si>
  <si>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</si>
  <si>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</si>
  <si>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</si>
  <si>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</si>
  <si>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</si>
  <si>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</si>
  <si>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</si>
  <si>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</si>
  <si>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</si>
  <si>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</si>
  <si>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</si>
  <si>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</si>
  <si>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</si>
  <si>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</si>
  <si>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</si>
  <si>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</si>
  <si>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</si>
  <si>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</si>
  <si>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</si>
  <si>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</si>
  <si>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</si>
  <si>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</si>
  <si>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</si>
  <si>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</si>
  <si>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</si>
  <si>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</si>
  <si>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</si>
  <si>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</si>
  <si>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</si>
  <si>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</si>
  <si>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</si>
  <si>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</si>
  <si>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</si>
  <si>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</si>
  <si>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</si>
  <si>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</si>
  <si>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</si>
  <si>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</si>
  <si>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</si>
  <si>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</si>
  <si>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</si>
  <si>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</si>
  <si>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</si>
  <si>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</si>
  <si>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</si>
  <si>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</si>
  <si>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</si>
  <si>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</si>
  <si>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</si>
  <si>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</si>
  <si>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</si>
  <si>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</si>
  <si>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</si>
  <si>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</si>
  <si>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</si>
  <si>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</si>
  <si>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</si>
  <si>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</si>
  <si>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</si>
  <si>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</si>
  <si>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</si>
  <si>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</si>
  <si>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</si>
  <si>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</si>
  <si>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</si>
  <si>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</si>
  <si>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</si>
  <si>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</si>
  <si>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</si>
  <si>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</si>
  <si>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</si>
  <si>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</si>
  <si>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</si>
  <si>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</si>
  <si>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</si>
  <si>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</si>
  <si>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</si>
  <si>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</si>
  <si>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</si>
  <si>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</si>
  <si>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</si>
  <si>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</si>
  <si>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</si>
  <si>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</si>
  <si>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</si>
  <si>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</si>
  <si>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</si>
  <si>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</si>
  <si>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</si>
  <si>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</si>
  <si>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</si>
  <si>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</si>
  <si>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</si>
  <si>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</si>
  <si>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</si>
  <si>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</si>
  <si>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</si>
  <si>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</si>
  <si>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</si>
  <si>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</si>
  <si>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</si>
  <si>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</si>
  <si>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</si>
  <si>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</si>
  <si>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</si>
  <si>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</si>
  <si>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</si>
  <si>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</si>
  <si>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</si>
  <si>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</si>
  <si>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</si>
  <si>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</si>
  <si>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</si>
  <si>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</si>
  <si>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</si>
  <si>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</si>
  <si>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</si>
  <si>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</si>
  <si>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</si>
  <si>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</si>
  <si>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</si>
  <si>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</si>
  <si>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</si>
  <si>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</si>
  <si>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</si>
  <si>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</si>
  <si>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</si>
  <si>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</si>
  <si>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</si>
  <si>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</si>
  <si>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</si>
  <si>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</si>
  <si>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</si>
  <si>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</si>
  <si>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</si>
  <si>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</si>
  <si>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</si>
  <si>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</si>
  <si>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</si>
  <si>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</si>
  <si>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</si>
  <si>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</si>
  <si>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</si>
  <si>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</si>
  <si>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</si>
  <si>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</si>
  <si>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</si>
  <si>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</si>
  <si>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</si>
  <si>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</si>
  <si>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</si>
  <si>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</si>
  <si>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</si>
  <si>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</si>
  <si>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</si>
  <si>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</si>
  <si>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</si>
  <si>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</si>
  <si>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</si>
  <si>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</si>
  <si>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</si>
  <si>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</si>
  <si>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</si>
  <si>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</si>
  <si>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</si>
  <si>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</si>
  <si>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</si>
  <si>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</si>
  <si>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</si>
  <si>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</si>
  <si>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</si>
  <si>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</si>
  <si>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</si>
  <si>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</si>
  <si>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</si>
  <si>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</si>
  <si>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</si>
  <si>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</si>
  <si>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</si>
  <si>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</si>
  <si>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</si>
  <si>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</si>
  <si>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</si>
  <si>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</si>
  <si>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</si>
  <si>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</si>
  <si>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</si>
  <si>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</si>
  <si>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</si>
  <si>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</si>
  <si>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</si>
  <si>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</si>
  <si>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</si>
  <si>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</si>
  <si>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</si>
  <si>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</si>
  <si>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</si>
  <si>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</si>
  <si>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</si>
  <si>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</si>
  <si>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</si>
  <si>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</si>
  <si>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</si>
  <si>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</si>
  <si>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</si>
  <si>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</si>
  <si>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</si>
  <si>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</si>
  <si>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</si>
  <si>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</si>
  <si>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</si>
  <si>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</si>
  <si>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</si>
  <si>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</si>
  <si>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</si>
  <si>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</si>
  <si>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</si>
  <si>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</si>
  <si>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</si>
  <si>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</si>
  <si>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</si>
  <si>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</si>
  <si>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</si>
  <si>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</si>
  <si>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</si>
  <si>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</si>
  <si>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</si>
  <si>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</si>
  <si>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</si>
  <si>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</si>
  <si>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</si>
  <si>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</si>
  <si>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</si>
  <si>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</si>
  <si>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</si>
  <si>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</si>
  <si>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</si>
  <si>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</si>
  <si>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</si>
  <si>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</si>
  <si>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</si>
  <si>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</si>
  <si>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</si>
  <si>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</si>
  <si>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</si>
  <si>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</si>
  <si>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</si>
  <si>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</si>
  <si>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</si>
  <si>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</si>
  <si>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</si>
  <si>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</si>
  <si>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</si>
  <si>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</si>
  <si>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</si>
  <si>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</si>
  <si>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</si>
  <si>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</si>
  <si>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</si>
  <si>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</si>
  <si>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</si>
  <si>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</si>
  <si>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</si>
  <si>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</si>
  <si>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</si>
  <si>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</si>
  <si>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</si>
  <si>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</si>
  <si>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</si>
  <si>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</si>
  <si>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</si>
  <si>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</si>
  <si>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</si>
  <si>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</si>
  <si>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</si>
  <si>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</si>
  <si>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</si>
  <si>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</si>
  <si>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</si>
  <si>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</si>
  <si>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</si>
  <si>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</si>
  <si>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</si>
  <si>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</si>
  <si>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</si>
  <si>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</si>
  <si>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</si>
  <si>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</si>
  <si>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</si>
  <si>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</si>
  <si>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</si>
  <si>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</si>
  <si>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</si>
  <si>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</si>
  <si>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</si>
  <si>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</si>
  <si>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</si>
  <si>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</si>
  <si>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</si>
  <si>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</si>
  <si>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</si>
  <si>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</si>
  <si>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</si>
  <si>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</si>
  <si>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</si>
  <si>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</si>
  <si>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</si>
  <si>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</si>
  <si>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</si>
  <si>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</si>
  <si>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</si>
  <si>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</si>
  <si>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</si>
  <si>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</si>
  <si>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</si>
  <si>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</si>
  <si>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</si>
  <si>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</si>
  <si>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</si>
  <si>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</si>
  <si>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</si>
  <si>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</si>
  <si>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</si>
  <si>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</si>
  <si>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</si>
  <si>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</si>
  <si>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</si>
  <si>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</si>
  <si>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</si>
  <si>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</si>
  <si>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</si>
  <si>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</si>
  <si>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</si>
  <si>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</si>
  <si>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</si>
  <si>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</si>
  <si>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</si>
  <si>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</si>
  <si>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</si>
  <si>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</si>
  <si>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</si>
  <si>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</si>
  <si>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</si>
  <si>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</si>
  <si>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</si>
  <si>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</si>
  <si>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</si>
  <si>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</si>
  <si>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</si>
  <si>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</si>
  <si>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</si>
  <si>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</si>
  <si>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</si>
  <si>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</si>
  <si>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</si>
  <si>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</si>
  <si>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</si>
  <si>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</si>
  <si>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</si>
  <si>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</si>
  <si>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</si>
  <si>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</si>
  <si>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</si>
  <si>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</si>
  <si>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</si>
  <si>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</si>
  <si>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</si>
  <si>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</si>
  <si>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</si>
  <si>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</si>
  <si>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</si>
  <si>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</si>
  <si>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</si>
  <si>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</si>
  <si>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</si>
  <si>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</si>
  <si>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</si>
  <si>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</si>
  <si>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</si>
  <si>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</si>
  <si>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</si>
  <si>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</si>
  <si>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</si>
  <si>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</si>
  <si>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</si>
  <si>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</si>
  <si>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</si>
  <si>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</si>
  <si>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</si>
  <si>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</si>
  <si>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</si>
  <si>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</si>
  <si>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</si>
  <si>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</si>
  <si>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</si>
  <si>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</si>
  <si>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</si>
  <si>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</si>
  <si>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</si>
  <si>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</si>
  <si>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</si>
  <si>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</si>
  <si>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</si>
  <si>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</si>
  <si>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</si>
  <si>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</si>
  <si>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</si>
  <si>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</si>
  <si>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</si>
  <si>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</si>
  <si>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</si>
  <si>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</si>
  <si>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</si>
  <si>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</si>
  <si>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</si>
  <si>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</si>
  <si>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</si>
  <si>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</si>
  <si>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</si>
  <si>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</si>
  <si>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</si>
  <si>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</si>
  <si>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</si>
  <si>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</si>
  <si>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</si>
  <si>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</si>
  <si>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</si>
  <si>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</si>
  <si>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</si>
  <si>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</si>
  <si>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</si>
  <si>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</si>
  <si>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</si>
  <si>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</si>
  <si>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</si>
  <si>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</si>
  <si>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</si>
  <si>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</si>
  <si>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</si>
  <si>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</si>
  <si>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</si>
  <si>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</si>
  <si>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</si>
  <si>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</si>
  <si>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</si>
  <si>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</si>
  <si>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</si>
  <si>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</si>
  <si>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</si>
  <si>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</si>
  <si>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</si>
  <si>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</si>
  <si>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</si>
  <si>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</si>
  <si>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</si>
  <si>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</si>
  <si>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</si>
  <si>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</si>
  <si>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</si>
  <si>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</si>
  <si>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</si>
  <si>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</si>
  <si>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</si>
  <si>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</si>
  <si>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</si>
  <si>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</si>
  <si>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</si>
  <si>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</si>
  <si>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</si>
  <si>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</si>
  <si>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</si>
  <si>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</si>
  <si>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</si>
  <si>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</si>
  <si>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</si>
  <si>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</si>
  <si>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</si>
  <si>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</si>
  <si>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</si>
  <si>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</si>
  <si>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</si>
  <si>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</si>
  <si>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</si>
  <si>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</si>
  <si>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</si>
  <si>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</si>
  <si>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</si>
  <si>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</si>
  <si>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</si>
  <si>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</si>
  <si>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</si>
  <si>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</si>
  <si>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</si>
  <si>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</si>
  <si>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</si>
  <si>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</si>
  <si>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</si>
  <si>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</si>
  <si>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</si>
  <si>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</si>
  <si>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</si>
  <si>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</si>
  <si>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</si>
  <si>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</si>
  <si>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</si>
  <si>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</si>
  <si>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</si>
  <si>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</si>
  <si>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</si>
  <si>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</si>
  <si>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</si>
  <si>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</si>
  <si>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</si>
  <si>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</si>
  <si>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</si>
  <si>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</si>
  <si>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</si>
  <si>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</si>
  <si>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</si>
  <si>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</si>
  <si>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</si>
  <si>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</si>
  <si>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</si>
  <si>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</si>
  <si>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</si>
  <si>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</si>
  <si>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</si>
  <si>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</si>
  <si>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</si>
  <si>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</si>
  <si>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</si>
  <si>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</si>
  <si>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</si>
  <si>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</si>
  <si>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</si>
  <si>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</si>
  <si>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</si>
  <si>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</si>
  <si>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</si>
  <si>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</si>
  <si>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</si>
  <si>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</si>
  <si>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</si>
  <si>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</si>
  <si>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</si>
  <si>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</si>
  <si>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</si>
  <si>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</si>
  <si>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</si>
  <si>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</si>
  <si>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</si>
  <si>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</si>
  <si>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</si>
  <si>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</si>
  <si>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</si>
  <si>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</si>
  <si>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</si>
  <si>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</si>
  <si>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</si>
  <si>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</si>
  <si>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</si>
  <si>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</si>
  <si>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</si>
  <si>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</si>
  <si>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</si>
  <si>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</si>
  <si>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</si>
  <si>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</si>
  <si>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</si>
  <si>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</si>
  <si>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</si>
  <si>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</si>
  <si>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</si>
  <si>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</si>
  <si>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</si>
  <si>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</si>
  <si>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</si>
  <si>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</si>
  <si>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</si>
  <si>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</si>
  <si>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</si>
  <si>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</si>
  <si>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</si>
  <si>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</si>
  <si>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</si>
  <si>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</si>
  <si>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</si>
  <si>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</si>
  <si>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</si>
  <si>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</si>
  <si>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</si>
  <si>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</si>
  <si>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</si>
  <si>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</si>
  <si>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</si>
  <si>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</si>
  <si>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</si>
  <si>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</si>
  <si>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</si>
  <si>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</si>
  <si>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</si>
  <si>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</si>
  <si>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</si>
  <si>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</si>
  <si>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</si>
  <si>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</si>
  <si>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</si>
  <si>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</si>
  <si>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</si>
  <si>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</si>
  <si>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</si>
  <si>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</si>
  <si>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</si>
  <si>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</si>
  <si>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</si>
  <si>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</si>
  <si>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</si>
  <si>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</si>
  <si>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</si>
  <si>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</si>
  <si>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</si>
  <si>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</si>
  <si>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</si>
  <si>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</si>
  <si>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</si>
  <si>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</si>
  <si>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</si>
  <si>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</si>
  <si>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</si>
  <si>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</si>
  <si>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</si>
  <si>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</si>
  <si>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</si>
  <si>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</si>
  <si>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</si>
  <si>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</si>
  <si>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</si>
  <si>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</si>
  <si>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</si>
  <si>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</si>
  <si>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</si>
  <si>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</si>
  <si>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</si>
  <si>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</si>
  <si>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</si>
  <si>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</si>
  <si>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</si>
  <si>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</si>
  <si>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</si>
  <si>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</si>
  <si>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</si>
  <si>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</si>
  <si>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</si>
  <si>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</si>
  <si>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</si>
  <si>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</si>
  <si>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</si>
  <si>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</si>
  <si>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</si>
  <si>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</si>
  <si>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</si>
  <si>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</si>
  <si>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</si>
  <si>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</si>
  <si>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</si>
  <si>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</si>
  <si>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</si>
  <si>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</si>
  <si>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</si>
  <si>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</si>
  <si>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</si>
  <si>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</si>
  <si>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</si>
  <si>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</si>
  <si>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</si>
  <si>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</si>
  <si>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</si>
  <si>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</si>
  <si>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</si>
  <si>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</si>
  <si>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</si>
  <si>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</si>
  <si>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</si>
  <si>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</si>
  <si>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</si>
  <si>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</si>
  <si>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</si>
  <si>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</si>
  <si>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</si>
  <si>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</si>
  <si>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</si>
  <si>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</si>
  <si>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</si>
  <si>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</si>
  <si>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</si>
  <si>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</si>
  <si>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</si>
  <si>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</si>
  <si>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</si>
  <si>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</si>
  <si>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</si>
  <si>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</si>
  <si>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</si>
  <si>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</si>
  <si>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</si>
  <si>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</si>
  <si>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</si>
  <si>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</si>
  <si>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</si>
  <si>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</si>
  <si>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</si>
  <si>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</si>
  <si>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</si>
  <si>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</si>
  <si>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</si>
  <si>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</si>
  <si>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</si>
  <si>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</si>
  <si>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</si>
  <si>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</si>
  <si>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</si>
  <si>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</si>
  <si>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</si>
  <si>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</si>
  <si>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</si>
  <si>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</si>
  <si>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</si>
  <si>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</si>
  <si>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</si>
  <si>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</si>
  <si>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</si>
  <si>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</si>
  <si>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</si>
  <si>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</si>
  <si>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</si>
  <si>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</si>
  <si>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</si>
  <si>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</si>
  <si>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</si>
  <si>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</si>
  <si>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</si>
  <si>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</si>
  <si>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</si>
  <si>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</si>
  <si>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</si>
  <si>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</si>
  <si>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</si>
  <si>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</si>
  <si>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</si>
  <si>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</si>
  <si>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</si>
  <si>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</si>
  <si>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</si>
  <si>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</si>
  <si>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</si>
  <si>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</si>
  <si>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</si>
  <si>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</si>
  <si>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</si>
  <si>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</si>
  <si>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</si>
  <si>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</si>
  <si>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</si>
  <si>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</si>
  <si>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</si>
  <si>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</si>
  <si>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</si>
  <si>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</si>
  <si>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</si>
  <si>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</si>
  <si>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</si>
  <si>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</si>
  <si>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</si>
  <si>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</si>
  <si>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</si>
  <si>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</si>
  <si>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</si>
  <si>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</si>
  <si>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</si>
  <si>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</si>
  <si>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</si>
  <si>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</si>
  <si>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</si>
  <si>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</si>
  <si>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</si>
  <si>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</si>
  <si>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</si>
  <si>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</si>
  <si>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</si>
  <si>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</si>
  <si>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</si>
  <si>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</si>
  <si>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</si>
  <si>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</si>
  <si>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</si>
  <si>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</si>
  <si>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</si>
  <si>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</si>
  <si>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</si>
  <si>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</si>
  <si>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</si>
  <si>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</si>
  <si>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</si>
  <si>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</si>
  <si>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</si>
  <si>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</si>
  <si>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</si>
  <si>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</si>
  <si>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</si>
  <si>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</si>
  <si>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</si>
  <si>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</si>
  <si>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</si>
  <si>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</si>
  <si>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</si>
  <si>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</si>
  <si>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</si>
  <si>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</si>
  <si>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</si>
  <si>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</si>
  <si>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</si>
  <si>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</si>
  <si>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</si>
  <si>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</si>
  <si>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</si>
  <si>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</si>
  <si>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</si>
  <si>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</si>
  <si>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</si>
  <si>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</si>
  <si>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</si>
  <si>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</si>
  <si>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</si>
  <si>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</si>
  <si>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</si>
  <si>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</si>
  <si>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</si>
  <si>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</si>
  <si>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</si>
  <si>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</si>
  <si>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</si>
  <si>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</si>
  <si>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</si>
  <si>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</si>
  <si>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</si>
  <si>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</si>
  <si>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</si>
  <si>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</si>
  <si>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</si>
  <si>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</si>
  <si>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</si>
  <si>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</si>
  <si>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</si>
  <si>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</si>
  <si>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</si>
  <si>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</si>
  <si>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</si>
  <si>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</si>
  <si>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</si>
  <si>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</si>
  <si>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</si>
  <si>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</si>
  <si>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</si>
  <si>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</si>
  <si>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</si>
  <si>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</si>
  <si>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</si>
  <si>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</si>
  <si>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</si>
  <si>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</si>
  <si>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</si>
  <si>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</si>
  <si>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</si>
  <si>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</si>
  <si>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</si>
  <si>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</si>
  <si>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</si>
  <si>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</si>
  <si>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</si>
  <si>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</si>
  <si>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</si>
  <si>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</si>
  <si>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</si>
  <si>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</si>
  <si>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</si>
  <si>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</si>
  <si>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</si>
  <si>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</si>
  <si>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</si>
  <si>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</si>
  <si>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</si>
  <si>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</si>
  <si>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</si>
  <si>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</si>
  <si>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</si>
  <si>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</si>
  <si>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</si>
  <si>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</si>
  <si>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</si>
  <si>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</si>
  <si>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</si>
  <si>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</si>
  <si>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</si>
  <si>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</si>
  <si>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</si>
  <si>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</si>
  <si>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</si>
  <si>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</si>
  <si>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</si>
  <si>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</si>
  <si>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</si>
  <si>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</si>
  <si>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</si>
  <si>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</si>
  <si>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</si>
  <si>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</si>
  <si>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</si>
  <si>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</si>
  <si>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</si>
  <si>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</si>
  <si>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</si>
  <si>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</si>
  <si>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</si>
  <si>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</si>
  <si>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</si>
  <si>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</si>
  <si>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</si>
  <si>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</si>
  <si>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</si>
  <si>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</si>
  <si>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</si>
  <si>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</si>
  <si>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</si>
  <si>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</si>
  <si>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</si>
  <si>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</si>
  <si>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</si>
  <si>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</si>
  <si>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</si>
  <si>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</si>
  <si>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</si>
  <si>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</si>
  <si>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</si>
  <si>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</si>
  <si>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</si>
  <si>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</si>
  <si>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</si>
  <si>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</si>
  <si>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</si>
  <si>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</si>
  <si>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</si>
  <si>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</si>
  <si>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</si>
  <si>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</si>
  <si>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</si>
  <si>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</si>
  <si>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</si>
  <si>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</si>
  <si>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</si>
  <si>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</si>
  <si>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</si>
  <si>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</si>
  <si>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</si>
  <si>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</si>
  <si>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</si>
  <si>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</si>
  <si>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</si>
  <si>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</si>
  <si>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</si>
  <si>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</si>
  <si>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</si>
  <si>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</si>
  <si>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</si>
  <si>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</si>
  <si>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</si>
  <si>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</si>
  <si>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</si>
  <si>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</si>
  <si>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</si>
  <si>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</si>
  <si>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</si>
  <si>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</si>
  <si>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</si>
  <si>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</si>
  <si>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</si>
  <si>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</si>
  <si>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</si>
  <si>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</si>
  <si>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</si>
  <si>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</si>
  <si>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</si>
  <si>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</si>
  <si>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</si>
  <si>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</si>
  <si>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</si>
  <si>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</si>
  <si>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</si>
  <si>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</si>
  <si>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</si>
  <si>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</si>
  <si>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</si>
  <si>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</si>
  <si>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</si>
  <si>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</si>
  <si>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</si>
  <si>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</si>
  <si>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</si>
  <si>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</si>
  <si>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</si>
  <si>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</si>
  <si>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</si>
  <si>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</si>
  <si>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</si>
  <si>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</si>
  <si>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</si>
  <si>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</si>
  <si>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</si>
  <si>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</si>
  <si>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</si>
  <si>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</si>
  <si>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</si>
  <si>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</si>
  <si>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</si>
  <si>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</si>
  <si>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</si>
  <si>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</si>
  <si>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</si>
  <si>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</si>
  <si>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</si>
  <si>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</si>
  <si>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</si>
  <si>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</si>
  <si>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</si>
  <si>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</si>
  <si>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</si>
  <si>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</si>
  <si>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</si>
  <si>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</si>
  <si>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</si>
  <si>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</si>
  <si>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</si>
  <si>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</si>
  <si>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</si>
  <si>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</si>
  <si>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</si>
  <si>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</si>
  <si>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</si>
  <si>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</si>
  <si>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</si>
  <si>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</si>
  <si>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</si>
  <si>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</si>
  <si>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</si>
  <si>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</si>
  <si>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</si>
  <si>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</si>
  <si>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</si>
  <si>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</si>
  <si>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</si>
  <si>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</si>
  <si>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</si>
  <si>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</si>
  <si>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</si>
  <si>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</si>
  <si>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</si>
  <si>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</si>
  <si>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</si>
  <si>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</si>
  <si>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</si>
  <si>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</si>
  <si>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</si>
  <si>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</si>
  <si>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</si>
  <si>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</si>
  <si>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</si>
  <si>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</si>
  <si>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</si>
  <si>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</si>
  <si>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</si>
  <si>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</si>
  <si>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</si>
  <si>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</si>
  <si>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</si>
  <si>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</si>
  <si>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</si>
  <si>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</si>
  <si>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</si>
  <si>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</si>
  <si>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</si>
  <si>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</si>
  <si>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</si>
  <si>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</si>
  <si>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</si>
  <si>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</si>
  <si>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</si>
  <si>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</si>
  <si>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</si>
  <si>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</si>
  <si>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</si>
  <si>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</si>
  <si>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</si>
  <si>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</si>
  <si>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</si>
  <si>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</si>
  <si>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</si>
  <si>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</si>
  <si>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</si>
  <si>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</si>
  <si>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</si>
  <si>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</si>
  <si>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</si>
  <si>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</si>
  <si>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</si>
  <si>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</si>
  <si>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</si>
  <si>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</si>
  <si>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</si>
  <si>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</si>
  <si>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</si>
  <si>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</si>
  <si>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</si>
  <si>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</si>
  <si>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</si>
  <si>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</si>
  <si>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</si>
  <si>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</si>
  <si>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</si>
  <si>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</si>
  <si>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</si>
  <si>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</si>
  <si>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</si>
  <si>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</si>
  <si>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</si>
  <si>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</si>
  <si>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</si>
  <si>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</si>
  <si>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</si>
  <si>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</si>
  <si>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</si>
  <si>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</si>
  <si>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</si>
  <si>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</si>
  <si>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</si>
  <si>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</si>
  <si>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</si>
  <si>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</si>
  <si>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</si>
  <si>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</si>
  <si>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</si>
  <si>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</si>
  <si>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</si>
  <si>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</si>
  <si>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</si>
  <si>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</si>
  <si>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</si>
  <si>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</si>
  <si>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</si>
  <si>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</si>
  <si>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</si>
  <si>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</si>
  <si>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</si>
  <si>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</si>
  <si>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</si>
  <si>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</si>
  <si>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</si>
  <si>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</si>
  <si>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</si>
  <si>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</si>
  <si>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</si>
  <si>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</si>
  <si>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</si>
  <si>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</si>
  <si>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</si>
  <si>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</si>
  <si>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</si>
  <si>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</si>
  <si>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</si>
  <si>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</si>
  <si>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</si>
  <si>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</si>
  <si>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</si>
  <si>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</si>
  <si>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</si>
  <si>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</si>
  <si>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</si>
  <si>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</si>
  <si>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</si>
  <si>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</si>
  <si>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</si>
  <si>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</si>
  <si>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</si>
  <si>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</si>
  <si>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</si>
  <si>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</si>
  <si>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</si>
  <si>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</si>
  <si>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</si>
  <si>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</si>
  <si>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</si>
  <si>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</si>
  <si>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</si>
  <si>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</si>
  <si>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</si>
  <si>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</si>
  <si>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</si>
  <si>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</si>
  <si>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</si>
  <si>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</si>
  <si>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</si>
  <si>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</si>
  <si>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</si>
  <si>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</si>
  <si>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</si>
  <si>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</si>
  <si>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</si>
  <si>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</si>
  <si>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</si>
  <si>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</si>
  <si>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</si>
  <si>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</si>
  <si>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</si>
  <si>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</si>
  <si>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</si>
  <si>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</si>
  <si>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</si>
  <si>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</si>
  <si>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</si>
  <si>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</si>
  <si>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</si>
  <si>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</si>
  <si>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</si>
  <si>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</si>
  <si>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</si>
  <si>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</si>
  <si>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</si>
  <si>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</si>
  <si>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</si>
  <si>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</si>
  <si>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</si>
  <si>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</si>
  <si>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</si>
  <si>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</si>
  <si>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</si>
  <si>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</si>
  <si>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</si>
  <si>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</si>
  <si>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</si>
  <si>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</si>
  <si>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</si>
  <si>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</si>
  <si>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</si>
  <si>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</si>
  <si>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</si>
  <si>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</si>
  <si>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</si>
  <si>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</si>
  <si>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</si>
  <si>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</si>
  <si>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</si>
  <si>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</si>
  <si>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</si>
  <si>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</si>
  <si>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</si>
  <si>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</si>
  <si>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</si>
  <si>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</si>
  <si>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</si>
  <si>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</si>
  <si>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</si>
  <si>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</si>
  <si>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</si>
  <si>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</si>
  <si>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</si>
  <si>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</si>
  <si>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</si>
  <si>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</si>
  <si>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</si>
  <si>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</si>
  <si>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</si>
  <si>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</si>
  <si>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</si>
  <si>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</si>
  <si>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</si>
  <si>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</si>
  <si>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</si>
  <si>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</si>
  <si>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</si>
  <si>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</si>
  <si>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</si>
  <si>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</si>
  <si>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</si>
  <si>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</si>
  <si>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</si>
  <si>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</si>
  <si>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</si>
  <si>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</si>
  <si>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</si>
  <si>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</si>
  <si>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</si>
  <si>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</si>
  <si>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</si>
  <si>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</si>
  <si>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</si>
  <si>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</si>
  <si>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</si>
  <si>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</si>
  <si>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</si>
  <si>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</si>
  <si>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</si>
  <si>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</si>
  <si>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</si>
  <si>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</si>
  <si>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</si>
  <si>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</si>
  <si>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</si>
  <si>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</si>
  <si>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</si>
  <si>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</si>
  <si>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</si>
  <si>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</si>
  <si>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</si>
  <si>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</si>
  <si>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</si>
  <si>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</si>
  <si>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</si>
  <si>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</si>
  <si>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</si>
  <si>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</si>
  <si>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</si>
  <si>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</si>
  <si>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</si>
  <si>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</si>
  <si>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</si>
  <si>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</si>
  <si>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</si>
  <si>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</si>
  <si>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</si>
  <si>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</si>
  <si>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</si>
  <si>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</si>
  <si>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</si>
  <si>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</si>
  <si>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</si>
  <si>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</si>
  <si>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</si>
  <si>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</si>
  <si>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</si>
  <si>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</si>
  <si>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</si>
  <si>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</si>
  <si>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</si>
  <si>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</si>
  <si>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</si>
  <si>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</si>
  <si>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</si>
  <si>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</si>
  <si>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</si>
  <si>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</si>
  <si>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</si>
  <si>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</si>
  <si>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</si>
  <si>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</si>
  <si>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</si>
  <si>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</si>
  <si>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</si>
  <si>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</si>
  <si>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</si>
  <si>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</si>
  <si>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</si>
  <si>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</si>
  <si>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</si>
  <si>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</si>
  <si>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</si>
  <si>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</si>
  <si>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</si>
  <si>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</si>
  <si>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</si>
  <si>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</si>
  <si>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</si>
  <si>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</si>
  <si>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</si>
  <si>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</si>
  <si>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</si>
  <si>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</si>
  <si>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</si>
  <si>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</si>
  <si>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</si>
  <si>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</si>
  <si>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</si>
  <si>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</si>
  <si>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</si>
  <si>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</si>
  <si>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</si>
  <si>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</si>
  <si>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</si>
  <si>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</si>
  <si>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</si>
  <si>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</si>
  <si>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</si>
  <si>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</si>
  <si>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</si>
  <si>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</si>
  <si>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</si>
  <si>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</si>
  <si>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</si>
  <si>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</si>
  <si>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</si>
  <si>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</si>
  <si>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</si>
  <si>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</si>
  <si>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</si>
  <si>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</si>
  <si>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</si>
  <si>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</si>
  <si>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</si>
  <si>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</si>
  <si>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</si>
  <si>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</si>
  <si>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</si>
  <si>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</si>
  <si>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</si>
  <si>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</si>
  <si>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</si>
  <si>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</si>
  <si>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</si>
  <si>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</si>
  <si>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</si>
  <si>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</si>
  <si>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</si>
  <si>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</si>
  <si>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</si>
  <si>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</si>
  <si>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</si>
  <si>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</si>
  <si>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</si>
  <si>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</si>
  <si>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</si>
  <si>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</si>
  <si>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</si>
  <si>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</si>
  <si>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</si>
  <si>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</si>
  <si>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</si>
  <si>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</si>
  <si>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</si>
  <si>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</si>
  <si>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</si>
  <si>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</si>
  <si>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</si>
  <si>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</si>
  <si>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</si>
  <si>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</si>
  <si>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</si>
  <si>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</si>
  <si>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</si>
  <si>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</si>
  <si>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</si>
  <si>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</si>
  <si>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</si>
  <si>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</si>
  <si>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</si>
  <si>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</si>
  <si>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</si>
  <si>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</si>
  <si>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</si>
  <si>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</si>
  <si>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</si>
  <si>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</si>
  <si>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</si>
  <si>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</si>
  <si>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</si>
  <si>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</si>
  <si>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</si>
  <si>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</si>
  <si>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</si>
  <si>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</si>
  <si>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</si>
  <si>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</si>
  <si>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</si>
  <si>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</si>
  <si>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</si>
  <si>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</si>
  <si>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</si>
  <si>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</si>
  <si>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</si>
  <si>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</si>
  <si>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</si>
  <si>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</si>
  <si>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</si>
  <si>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</si>
  <si>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</si>
  <si>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</si>
  <si>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</si>
  <si>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</si>
  <si>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</si>
  <si>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</si>
  <si>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</si>
  <si>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</si>
  <si>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</si>
  <si>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</si>
  <si>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</si>
  <si>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</si>
  <si>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</si>
  <si>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</si>
  <si>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</si>
  <si>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</si>
  <si>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</si>
  <si>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</si>
  <si>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</si>
  <si>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</si>
  <si>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</si>
  <si>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</si>
  <si>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</si>
  <si>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</si>
  <si>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</si>
  <si>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</si>
  <si>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</si>
  <si>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</si>
  <si>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</si>
  <si>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</si>
  <si>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</si>
  <si>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</si>
  <si>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</si>
  <si>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</si>
  <si>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</si>
  <si>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</si>
  <si>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</si>
  <si>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</si>
  <si>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</si>
  <si>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</si>
  <si>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</si>
  <si>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</si>
  <si>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</si>
  <si>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</si>
  <si>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</si>
  <si>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</si>
  <si>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</si>
  <si>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</si>
  <si>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</si>
  <si>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</si>
  <si>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</si>
  <si>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</si>
  <si>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</si>
  <si>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</si>
  <si>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</si>
  <si>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</si>
  <si>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</si>
  <si>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</si>
  <si>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</si>
  <si>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</si>
  <si>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</si>
  <si>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</si>
  <si>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</si>
  <si>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</si>
  <si>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</si>
  <si>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</si>
  <si>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</si>
  <si>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</si>
  <si>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</si>
  <si>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</si>
  <si>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</si>
  <si>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</si>
  <si>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</si>
  <si>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</si>
  <si>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</si>
  <si>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</si>
  <si>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</si>
  <si>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</si>
  <si>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</si>
  <si>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</si>
  <si>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</si>
  <si>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</si>
  <si>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</si>
  <si>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</si>
  <si>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</si>
  <si>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</si>
  <si>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</si>
  <si>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</si>
  <si>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</si>
  <si>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</si>
  <si>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</si>
  <si>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</si>
  <si>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</si>
  <si>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</si>
  <si>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</si>
  <si>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</si>
  <si>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</si>
  <si>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</si>
  <si>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</si>
  <si>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</si>
  <si>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</si>
  <si>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</si>
  <si>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</si>
  <si>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</si>
  <si>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</si>
  <si>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</si>
  <si>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</si>
  <si>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</si>
  <si>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</si>
  <si>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</si>
  <si>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</si>
  <si>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</si>
  <si>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</si>
  <si>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</si>
  <si>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</si>
  <si>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</si>
  <si>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</si>
  <si>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</si>
  <si>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</si>
  <si>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</si>
  <si>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</si>
  <si>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</si>
  <si>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</si>
  <si>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</si>
  <si>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</si>
  <si>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</si>
  <si>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</si>
  <si>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</si>
  <si>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</si>
  <si>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</si>
  <si>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</si>
  <si>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</si>
  <si>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</si>
  <si>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</si>
  <si>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</si>
  <si>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</si>
  <si>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</si>
  <si>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</si>
  <si>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</si>
  <si>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</si>
  <si>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</si>
  <si>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</si>
  <si>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</si>
  <si>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</si>
  <si>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</si>
  <si>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</si>
  <si>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</si>
  <si>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</si>
  <si>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</si>
  <si>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</si>
  <si>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</si>
  <si>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</si>
  <si>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</si>
  <si>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</si>
  <si>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</si>
  <si>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</si>
  <si>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</si>
  <si>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</si>
  <si>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</si>
  <si>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</si>
  <si>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</si>
  <si>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</si>
  <si>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</si>
  <si>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</si>
  <si>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</si>
  <si>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</si>
  <si>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</si>
  <si>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</si>
  <si>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</si>
  <si>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</si>
  <si>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</si>
  <si>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</si>
  <si>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</si>
  <si>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</si>
  <si>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</si>
  <si>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</si>
  <si>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</si>
  <si>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</si>
  <si>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</si>
  <si>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</si>
  <si>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</si>
  <si>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</si>
  <si>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</si>
  <si>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</si>
  <si>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</si>
  <si>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</si>
  <si>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</si>
  <si>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</si>
  <si>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</si>
  <si>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</si>
  <si>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</si>
  <si>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</si>
  <si>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</si>
  <si>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</si>
  <si>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</si>
  <si>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</si>
  <si>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</si>
  <si>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</si>
  <si>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</si>
  <si>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</si>
  <si>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</si>
  <si>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</si>
  <si>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</si>
  <si>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</si>
  <si>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</si>
  <si>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</si>
  <si>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</si>
  <si>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</si>
  <si>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</si>
  <si>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</si>
  <si>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</si>
  <si>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</si>
  <si>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</si>
  <si>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</si>
  <si>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</si>
  <si>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</si>
  <si>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</si>
  <si>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</si>
  <si>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</si>
  <si>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</si>
  <si>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</si>
  <si>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</si>
  <si>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</si>
  <si>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</si>
  <si>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</si>
  <si>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</si>
  <si>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</si>
  <si>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</si>
  <si>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</si>
  <si>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</si>
  <si>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</si>
  <si>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</si>
  <si>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</si>
  <si>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</si>
  <si>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</si>
  <si>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</si>
  <si>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</si>
  <si>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</si>
  <si>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</si>
  <si>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</si>
  <si>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</si>
  <si>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</si>
  <si>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</si>
  <si>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</si>
  <si>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</si>
  <si>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</si>
  <si>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</si>
  <si>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</si>
  <si>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</si>
  <si>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</si>
  <si>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</si>
  <si>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</si>
  <si>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</si>
  <si>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</si>
  <si>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</si>
  <si>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</si>
  <si>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</si>
  <si>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</si>
  <si>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</si>
  <si>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</si>
  <si>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</si>
  <si>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</si>
  <si>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</si>
  <si>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</si>
  <si>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</si>
  <si>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</si>
  <si>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</si>
  <si>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</si>
  <si>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</si>
  <si>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</si>
  <si>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</si>
  <si>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</si>
  <si>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</si>
  <si>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</si>
  <si>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</si>
  <si>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</si>
  <si>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</si>
  <si>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</si>
  <si>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</si>
  <si>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</si>
  <si>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</si>
  <si>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</si>
  <si>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</si>
  <si>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</si>
  <si>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</si>
  <si>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</si>
  <si>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</si>
  <si>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</si>
  <si>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</si>
  <si>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</si>
  <si>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</si>
  <si>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</si>
  <si>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</si>
  <si>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</si>
  <si>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</si>
  <si>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</si>
  <si>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</si>
  <si>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</si>
  <si>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</si>
  <si>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</si>
  <si>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</si>
  <si>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</si>
  <si>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</si>
  <si>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</si>
  <si>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</si>
  <si>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</si>
  <si>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</si>
  <si>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</si>
  <si>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</si>
  <si>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</si>
  <si>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</si>
  <si>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</si>
  <si>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</si>
  <si>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</si>
  <si>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</si>
  <si>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</si>
  <si>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</si>
  <si>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</si>
  <si>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</si>
  <si>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</si>
  <si>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</si>
  <si>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</si>
  <si>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</si>
  <si>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</si>
  <si>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</si>
  <si>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</si>
  <si>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</si>
  <si>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</si>
  <si>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</si>
  <si>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</si>
  <si>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</si>
  <si>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</si>
  <si>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</si>
  <si>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</si>
  <si>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</si>
  <si>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</si>
  <si>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</si>
  <si>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</si>
  <si>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</si>
  <si>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</si>
  <si>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</si>
  <si>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</si>
  <si>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</si>
  <si>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</si>
  <si>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</si>
  <si>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</si>
  <si>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</si>
  <si>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</si>
  <si>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</si>
  <si>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</si>
  <si>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</si>
  <si>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</si>
  <si>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</si>
  <si>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</si>
  <si>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</si>
  <si>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</si>
  <si>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</si>
  <si>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</si>
  <si>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</si>
  <si>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</si>
  <si>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</si>
  <si>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</si>
  <si>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</si>
  <si>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</si>
  <si>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</si>
  <si>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</si>
  <si>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</si>
  <si>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</si>
  <si>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</si>
  <si>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</si>
  <si>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</si>
  <si>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</si>
  <si>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</si>
  <si>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</si>
  <si>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</si>
  <si>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</si>
  <si>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</si>
  <si>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</si>
  <si>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</si>
  <si>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</si>
  <si>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</si>
  <si>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</si>
  <si>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</si>
  <si>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</si>
  <si>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</si>
  <si>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</si>
  <si>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</si>
  <si>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</si>
  <si>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</si>
  <si>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</si>
  <si>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</si>
  <si>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</si>
  <si>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</si>
  <si>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</si>
  <si>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</si>
  <si>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</si>
  <si>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</si>
  <si>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</si>
  <si>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</si>
  <si>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</si>
  <si>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</si>
  <si>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</si>
  <si>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</si>
  <si>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</si>
  <si>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</si>
  <si>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</si>
  <si>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</si>
  <si>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</si>
  <si>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</si>
  <si>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</si>
  <si>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</si>
  <si>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</si>
  <si>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</si>
  <si>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</si>
  <si>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</si>
  <si>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</si>
  <si>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</si>
  <si>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</si>
  <si>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</si>
  <si>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</si>
  <si>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</si>
  <si>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</si>
  <si>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</si>
  <si>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</si>
  <si>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</si>
  <si>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</si>
  <si>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</si>
  <si>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</si>
  <si>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</si>
  <si>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</si>
  <si>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</si>
  <si>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</si>
  <si>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</si>
  <si>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</si>
  <si>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</si>
  <si>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</si>
  <si>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</si>
  <si>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</si>
  <si>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</si>
  <si>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</si>
  <si>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</si>
  <si>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</si>
  <si>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</si>
  <si>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</si>
  <si>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</si>
  <si>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</si>
  <si>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</si>
  <si>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</si>
  <si>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</si>
  <si>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</si>
  <si>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</si>
  <si>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</si>
  <si>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</si>
  <si>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</si>
  <si>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</si>
  <si>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</si>
  <si>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</si>
  <si>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</si>
  <si>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</si>
  <si>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</si>
  <si>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</si>
  <si>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</si>
  <si>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</si>
  <si>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</si>
  <si>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</si>
  <si>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</si>
  <si>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</si>
  <si>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</si>
  <si>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</si>
  <si>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</si>
  <si>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</si>
  <si>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</si>
  <si>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</si>
  <si>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</si>
  <si>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</si>
  <si>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</si>
  <si>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</si>
  <si>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</si>
  <si>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</si>
  <si>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</si>
  <si>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</si>
  <si>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</si>
  <si>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</si>
  <si>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</si>
  <si>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</si>
  <si>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</si>
  <si>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</si>
  <si>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</si>
  <si>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</si>
  <si>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</si>
  <si>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</si>
  <si>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</si>
  <si>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</si>
  <si>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</si>
  <si>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</si>
  <si>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</si>
  <si>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</si>
  <si>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</si>
  <si>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</si>
  <si>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</si>
  <si>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</si>
  <si>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</si>
  <si>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</si>
  <si>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</si>
  <si>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</si>
  <si>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</si>
  <si>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</si>
  <si>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</si>
  <si>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</si>
  <si>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</si>
  <si>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</si>
  <si>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</si>
  <si>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</si>
  <si>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</si>
  <si>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</si>
  <si>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</si>
  <si>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</si>
  <si>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</si>
  <si>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</si>
  <si>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</si>
  <si>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</si>
  <si>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</si>
  <si>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</si>
  <si>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</si>
  <si>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</si>
  <si>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</si>
  <si>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</si>
  <si>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</si>
  <si>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</si>
  <si>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</si>
  <si>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</si>
  <si>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</si>
  <si>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</si>
  <si>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</si>
  <si>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</si>
  <si>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</si>
  <si>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</si>
  <si>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</si>
  <si>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</si>
  <si>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</si>
  <si>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</si>
  <si>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</si>
  <si>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</si>
  <si>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</si>
  <si>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</si>
  <si>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</si>
  <si>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</si>
  <si>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</si>
  <si>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</si>
  <si>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</si>
  <si>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</si>
  <si>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</si>
  <si>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</si>
  <si>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</si>
  <si>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</si>
  <si>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</si>
  <si>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</si>
  <si>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</si>
  <si>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</si>
  <si>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</si>
  <si>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</si>
  <si>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</si>
  <si>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</si>
  <si>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</si>
  <si>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</si>
  <si>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</si>
  <si>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</si>
  <si>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</si>
  <si>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</si>
  <si>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</si>
  <si>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</si>
  <si>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</si>
  <si>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</si>
  <si>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</si>
  <si>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</si>
  <si>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</si>
  <si>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</si>
  <si>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</si>
  <si>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</si>
  <si>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</si>
  <si>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</si>
  <si>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</si>
  <si>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</si>
  <si>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</si>
  <si>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</si>
  <si>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</si>
  <si>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</si>
  <si>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</si>
  <si>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</si>
  <si>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</si>
  <si>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</si>
  <si>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</si>
  <si>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</si>
  <si>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</si>
  <si>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</si>
  <si>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</si>
  <si>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</si>
  <si>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</si>
  <si>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</si>
  <si>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</si>
  <si>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</si>
  <si>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</si>
  <si>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</si>
  <si>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</si>
  <si>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</si>
  <si>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</si>
  <si>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</si>
  <si>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</si>
  <si>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</si>
  <si>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</si>
  <si>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</si>
  <si>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</si>
  <si>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</si>
  <si>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</si>
  <si>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</si>
  <si>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</si>
  <si>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</si>
  <si>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</si>
  <si>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</si>
  <si>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</si>
  <si>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</si>
  <si>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</si>
  <si>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</si>
  <si>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</si>
  <si>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</si>
  <si>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</si>
  <si>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</si>
  <si>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</si>
  <si>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</si>
  <si>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</si>
  <si>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</si>
  <si>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</si>
  <si>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</si>
  <si>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</si>
  <si>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</si>
  <si>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</si>
  <si>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</si>
  <si>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</si>
  <si>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</si>
  <si>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</si>
  <si>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</si>
  <si>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</si>
  <si>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</si>
  <si>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</si>
  <si>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</si>
  <si>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</si>
  <si>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</si>
  <si>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</si>
  <si>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</si>
  <si>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</si>
  <si>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</si>
  <si>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</si>
  <si>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</si>
  <si>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</si>
  <si>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</si>
  <si>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</si>
  <si>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</si>
  <si>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</si>
  <si>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</si>
  <si>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</si>
  <si>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</si>
  <si>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</si>
  <si>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</si>
  <si>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</si>
  <si>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</si>
  <si>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</si>
  <si>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</si>
  <si>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</si>
  <si>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</si>
  <si>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</si>
  <si>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</si>
  <si>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</si>
  <si>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</si>
  <si>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</si>
  <si>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</si>
  <si>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</si>
  <si>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</si>
  <si>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</si>
  <si>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</si>
  <si>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</si>
  <si>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</si>
  <si>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</si>
  <si>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</si>
  <si>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</si>
  <si>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</si>
  <si>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</si>
  <si>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</si>
  <si>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</si>
  <si>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</si>
  <si>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</si>
  <si>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</si>
  <si>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</si>
  <si>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</si>
  <si>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</si>
  <si>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</si>
  <si>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</si>
  <si>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</si>
  <si>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</si>
  <si>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</si>
  <si>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</si>
  <si>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</si>
  <si>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</si>
  <si>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</si>
  <si>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</si>
  <si>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</si>
  <si>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</si>
  <si>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</si>
  <si>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</si>
  <si>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</si>
  <si>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</si>
  <si>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</si>
  <si>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</si>
  <si>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</si>
  <si>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</si>
  <si>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</si>
  <si>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</si>
  <si>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</si>
  <si>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</si>
  <si>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</si>
  <si>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</si>
  <si>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</si>
  <si>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</si>
  <si>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</si>
  <si>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</si>
  <si>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</si>
  <si>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</si>
  <si>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</si>
  <si>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</si>
  <si>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</si>
  <si>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</si>
  <si>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</si>
  <si>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</si>
  <si>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</si>
  <si>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</si>
  <si>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</si>
  <si>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</si>
  <si>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</si>
  <si>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</si>
  <si>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</si>
  <si>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</si>
  <si>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</si>
  <si>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</si>
  <si>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</si>
  <si>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</si>
  <si>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</si>
  <si>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</si>
  <si>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</si>
  <si>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</si>
  <si>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</si>
  <si>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</si>
  <si>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</si>
  <si>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</si>
  <si>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</si>
  <si>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</si>
  <si>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</si>
  <si>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</si>
  <si>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</si>
  <si>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</si>
  <si>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</si>
  <si>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</si>
  <si>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</si>
  <si>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</si>
  <si>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</si>
  <si>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</si>
  <si>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</si>
  <si>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</si>
  <si>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</si>
  <si>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</si>
  <si>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</si>
  <si>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</si>
  <si>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</si>
  <si>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</si>
  <si>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</si>
  <si>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</si>
  <si>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</si>
  <si>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</si>
  <si>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</si>
  <si>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</si>
  <si>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</si>
  <si>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</si>
  <si>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</si>
  <si>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</si>
  <si>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</si>
  <si>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</si>
  <si>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</si>
  <si>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</si>
  <si>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</si>
  <si>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</si>
  <si>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</si>
  <si>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</si>
  <si>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</si>
  <si>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</si>
  <si>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</si>
  <si>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</si>
  <si>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</si>
  <si>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</si>
  <si>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</si>
  <si>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</si>
  <si>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</si>
  <si>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</si>
  <si>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</si>
  <si>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</si>
  <si>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</si>
  <si>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</si>
  <si>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</si>
  <si>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</si>
  <si>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</si>
  <si>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</si>
  <si>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</si>
  <si>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</si>
  <si>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</si>
  <si>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</si>
  <si>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</si>
  <si>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</si>
  <si>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</si>
  <si>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</si>
  <si>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</si>
  <si>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</si>
  <si>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</si>
  <si>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</si>
  <si>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</si>
  <si>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</si>
  <si>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</si>
  <si>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</si>
  <si>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</si>
  <si>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</si>
  <si>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</si>
  <si>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</si>
  <si>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</si>
  <si>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</si>
  <si>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</si>
  <si>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</si>
  <si>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</si>
  <si>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</si>
  <si>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</si>
  <si>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</si>
  <si>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</si>
  <si>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</si>
  <si>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</si>
  <si>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</si>
  <si>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</si>
  <si>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</si>
  <si>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</si>
  <si>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</si>
  <si>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</si>
  <si>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</si>
  <si>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</si>
  <si>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</si>
  <si>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</si>
  <si>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</si>
  <si>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</si>
  <si>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</si>
  <si>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</si>
  <si>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</si>
  <si>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</si>
  <si>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</si>
  <si>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</si>
  <si>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</si>
  <si>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</si>
  <si>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</si>
  <si>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</si>
  <si>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</si>
  <si>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</si>
  <si>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</si>
  <si>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</si>
  <si>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</si>
  <si>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</si>
  <si>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</si>
  <si>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</si>
  <si>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</si>
  <si>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</si>
  <si>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</si>
  <si>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</si>
  <si>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</si>
  <si>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</si>
  <si>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</si>
  <si>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</si>
  <si>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</si>
  <si>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</si>
  <si>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</si>
  <si>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</si>
  <si>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</si>
  <si>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</si>
  <si>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</si>
  <si>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</si>
  <si>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</si>
  <si>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</si>
  <si>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</si>
  <si>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</si>
  <si>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</si>
  <si>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</si>
  <si>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</si>
  <si>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</si>
  <si>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</si>
  <si>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</si>
  <si>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</si>
  <si>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</si>
  <si>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</si>
  <si>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</si>
  <si>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</si>
  <si>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</si>
  <si>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</si>
  <si>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</si>
  <si>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</si>
  <si>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</si>
  <si>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</si>
  <si>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</si>
  <si>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</si>
  <si>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</si>
  <si>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</si>
  <si>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</si>
  <si>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</si>
  <si>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</si>
  <si>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</si>
  <si>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</si>
  <si>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</si>
  <si>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</si>
  <si>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</si>
  <si>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</si>
  <si>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</si>
  <si>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</si>
  <si>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</si>
  <si>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</si>
  <si>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</si>
  <si>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</si>
  <si>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</si>
  <si>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</si>
  <si>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</si>
  <si>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</si>
  <si>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</si>
  <si>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</si>
  <si>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</si>
  <si>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</si>
  <si>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</si>
  <si>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</si>
  <si>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</si>
  <si>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</si>
  <si>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</si>
  <si>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</si>
  <si>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</si>
  <si>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</si>
  <si>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</si>
  <si>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</si>
  <si>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</si>
  <si>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</si>
  <si>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</si>
  <si>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</si>
  <si>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</si>
  <si>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</si>
  <si>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</si>
  <si>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</si>
  <si>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</si>
  <si>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</si>
  <si>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</si>
  <si>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</si>
  <si>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</si>
  <si>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</si>
  <si>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</si>
  <si>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</si>
  <si>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</si>
  <si>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</si>
  <si>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</si>
  <si>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</si>
  <si>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</si>
  <si>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</si>
  <si>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</si>
  <si>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</si>
  <si>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</si>
  <si>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</si>
  <si>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</si>
  <si>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</si>
  <si>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</si>
  <si>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</si>
  <si>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</si>
  <si>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</si>
  <si>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</si>
  <si>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</si>
  <si>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</si>
  <si>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</si>
  <si>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</si>
  <si>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</si>
  <si>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</si>
  <si>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</si>
  <si>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</si>
  <si>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</si>
  <si>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</si>
  <si>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</si>
  <si>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</si>
  <si>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</si>
  <si>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</si>
  <si>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</si>
  <si>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</si>
  <si>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</si>
  <si>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</si>
  <si>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</si>
  <si>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</si>
  <si>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</si>
  <si>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</si>
  <si>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</si>
  <si>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</si>
  <si>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</si>
  <si>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</si>
  <si>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</si>
  <si>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</si>
  <si>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</si>
  <si>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</si>
  <si>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</si>
  <si>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</si>
  <si>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</si>
  <si>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</si>
  <si>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</si>
  <si>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</si>
  <si>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</si>
  <si>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</si>
  <si>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</si>
  <si>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</si>
  <si>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</si>
  <si>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</si>
  <si>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</si>
  <si>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</si>
  <si>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</si>
  <si>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</si>
  <si>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</si>
  <si>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</si>
  <si>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</si>
  <si>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</si>
  <si>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</si>
  <si>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</si>
  <si>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</si>
  <si>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</si>
  <si>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</si>
  <si>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</si>
  <si>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</si>
  <si>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</si>
  <si>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</si>
  <si>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</si>
  <si>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</si>
  <si>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</si>
  <si>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</si>
  <si>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</si>
  <si>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</si>
  <si>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</si>
  <si>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</si>
  <si>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</si>
  <si>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</si>
  <si>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</si>
  <si>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</si>
  <si>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</si>
  <si>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</si>
  <si>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</si>
  <si>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</si>
  <si>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</si>
  <si>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</si>
  <si>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</si>
  <si>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</si>
  <si>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</si>
  <si>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</si>
  <si>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</si>
  <si>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</si>
  <si>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</si>
  <si>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</si>
  <si>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</si>
  <si>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</si>
  <si>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</si>
  <si>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</si>
  <si>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</si>
  <si>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</si>
  <si>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</si>
  <si>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</si>
  <si>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</si>
  <si>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</si>
  <si>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</si>
  <si>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</si>
  <si>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</si>
  <si>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</si>
  <si>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</si>
  <si>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</si>
  <si>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</si>
  <si>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</si>
  <si>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</si>
  <si>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</si>
  <si>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</si>
  <si>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</si>
  <si>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</si>
  <si>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</si>
  <si>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</si>
  <si>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</si>
  <si>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</si>
  <si>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</si>
  <si>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</si>
  <si>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</si>
  <si>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</si>
  <si>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</si>
  <si>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</si>
  <si>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</si>
  <si>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</si>
  <si>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</si>
  <si>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</si>
  <si>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</si>
  <si>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</si>
  <si>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</si>
  <si>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</si>
  <si>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</si>
  <si>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</si>
  <si>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</si>
  <si>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</si>
  <si>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</si>
  <si>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</si>
  <si>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</si>
  <si>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</si>
  <si>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</si>
  <si>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</si>
  <si>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</si>
  <si>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</si>
  <si>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</si>
  <si>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</si>
  <si>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</si>
  <si>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</si>
  <si>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</si>
  <si>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</si>
  <si>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</si>
  <si>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</si>
  <si>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</si>
  <si>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</si>
  <si>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</si>
  <si>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</si>
  <si>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</si>
  <si>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</si>
  <si>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</si>
  <si>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</si>
  <si>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</si>
  <si>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</si>
  <si>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</si>
  <si>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</si>
  <si>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</si>
  <si>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</si>
  <si>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</si>
  <si>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</si>
  <si>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</si>
  <si>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</si>
  <si>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</si>
  <si>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</si>
  <si>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</si>
  <si>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</si>
  <si>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</si>
  <si>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</si>
  <si>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</si>
  <si>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</si>
  <si>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</si>
  <si>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</si>
  <si>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</si>
  <si>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</si>
  <si>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</si>
  <si>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</si>
  <si>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</si>
  <si>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</si>
  <si>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</si>
  <si>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</si>
  <si>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</si>
  <si>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</si>
  <si>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</si>
  <si>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</si>
  <si>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</si>
  <si>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</si>
  <si>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</si>
  <si>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</si>
  <si>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</si>
  <si>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</si>
  <si>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</si>
  <si>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</si>
  <si>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</si>
  <si>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</si>
  <si>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</si>
  <si>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</si>
  <si>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</si>
  <si>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</si>
  <si>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</si>
  <si>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</si>
  <si>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</si>
  <si>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</si>
  <si>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</si>
  <si>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</si>
  <si>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</si>
  <si>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</si>
  <si>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</si>
  <si>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</si>
  <si>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</si>
  <si>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</si>
  <si>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</si>
  <si>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</si>
  <si>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</si>
  <si>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</si>
  <si>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</si>
  <si>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</si>
  <si>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</si>
  <si>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</si>
  <si>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</si>
  <si>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</si>
  <si>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</si>
  <si>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</si>
  <si>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</si>
  <si>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</si>
  <si>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</si>
  <si>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</si>
  <si>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</si>
  <si>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</si>
  <si>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</si>
  <si>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</si>
  <si>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</si>
  <si>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</si>
  <si>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</si>
  <si>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</si>
  <si>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</si>
  <si>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</si>
  <si>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</si>
  <si>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</si>
  <si>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</si>
  <si>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</si>
  <si>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</si>
  <si>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</si>
  <si>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</si>
  <si>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</si>
  <si>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</si>
  <si>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</si>
  <si>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</si>
  <si>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</si>
  <si>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</si>
  <si>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</si>
  <si>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</si>
  <si>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</si>
  <si>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</si>
  <si>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</si>
  <si>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</si>
  <si>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</si>
  <si>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</si>
  <si>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</si>
  <si>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</si>
  <si>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</si>
  <si>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</si>
  <si>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</si>
  <si>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</si>
  <si>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</si>
  <si>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</si>
  <si>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</si>
  <si>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</si>
  <si>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</si>
  <si>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</si>
  <si>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</si>
  <si>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</si>
  <si>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</si>
  <si>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</si>
  <si>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</si>
  <si>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</si>
  <si>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</si>
  <si>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</si>
  <si>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</si>
  <si>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</si>
  <si>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</si>
  <si>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</si>
  <si>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</si>
  <si>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</si>
  <si>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</si>
  <si>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</si>
  <si>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</si>
  <si>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</si>
  <si>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</si>
  <si>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</si>
  <si>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</si>
  <si>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</si>
  <si>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</si>
  <si>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</si>
  <si>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</si>
  <si>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</si>
  <si>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</si>
  <si>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</si>
  <si>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</si>
  <si>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</si>
  <si>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</si>
  <si>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</si>
  <si>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</si>
  <si>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</si>
  <si>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</si>
  <si>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</si>
  <si>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</si>
  <si>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</si>
  <si>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</si>
  <si>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</si>
  <si>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</si>
  <si>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</si>
  <si>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</si>
  <si>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</si>
  <si>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</si>
  <si>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</si>
  <si>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</si>
  <si>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</si>
  <si>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</si>
  <si>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</si>
  <si>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</si>
  <si>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</si>
  <si>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</si>
  <si>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</si>
  <si>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</si>
  <si>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</si>
  <si>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</si>
  <si>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</si>
  <si>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</si>
  <si>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</si>
  <si>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</si>
  <si>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</si>
  <si>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</si>
  <si>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</si>
  <si>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</si>
  <si>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</si>
  <si>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</si>
  <si>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</si>
  <si>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</si>
  <si>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</si>
  <si>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</si>
  <si>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</si>
  <si>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</si>
  <si>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</si>
  <si>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</si>
  <si>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</si>
  <si>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</si>
  <si>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</si>
  <si>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</si>
  <si>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</si>
  <si>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</si>
  <si>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</si>
  <si>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</si>
  <si>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</si>
  <si>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</si>
  <si>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</si>
  <si>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</si>
  <si>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</si>
  <si>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</si>
  <si>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</si>
  <si>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</si>
  <si>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</si>
  <si>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</si>
  <si>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</si>
  <si>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</si>
  <si>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</si>
  <si>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</si>
  <si>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</si>
  <si>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</si>
  <si>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</si>
  <si>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</si>
  <si>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</si>
  <si>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</si>
  <si>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</si>
  <si>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</si>
  <si>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</si>
  <si>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</si>
  <si>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</si>
  <si>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</si>
  <si>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</si>
  <si>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</si>
  <si>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</si>
  <si>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</si>
  <si>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</si>
  <si>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</si>
  <si>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</si>
  <si>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</si>
  <si>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</si>
  <si>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</si>
  <si>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</si>
  <si>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</si>
  <si>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</si>
  <si>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</si>
  <si>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</si>
  <si>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</si>
  <si>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</si>
  <si>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</si>
  <si>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</si>
  <si>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</si>
  <si>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</si>
  <si>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</si>
  <si>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</si>
  <si>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</si>
  <si>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</si>
  <si>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</si>
  <si>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</si>
  <si>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</si>
  <si>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</si>
  <si>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</si>
  <si>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</si>
  <si>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</si>
  <si>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</si>
  <si>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</si>
  <si>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</si>
  <si>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</si>
  <si>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</si>
  <si>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</si>
  <si>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</si>
  <si>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</si>
  <si>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</si>
  <si>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</si>
  <si>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</si>
  <si>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</si>
  <si>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</si>
  <si>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</si>
  <si>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</si>
  <si>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</si>
  <si>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</si>
  <si>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</si>
  <si>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</si>
  <si>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</si>
  <si>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</si>
  <si>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</si>
  <si>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</si>
  <si>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</si>
  <si>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</si>
  <si>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</si>
  <si>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</si>
  <si>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</si>
  <si>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</si>
  <si>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</si>
  <si>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</si>
  <si>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</si>
  <si>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</si>
  <si>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</si>
  <si>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</si>
  <si>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</si>
  <si>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</si>
  <si>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</si>
  <si>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</si>
  <si>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</si>
  <si>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</si>
  <si>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</si>
  <si>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</si>
  <si>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</si>
  <si>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</si>
  <si>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</si>
  <si>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</si>
  <si>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</si>
  <si>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</si>
  <si>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</si>
  <si>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</si>
  <si>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</si>
  <si>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</si>
  <si>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</si>
  <si>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</si>
  <si>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</si>
  <si>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</si>
  <si>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</si>
  <si>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</si>
  <si>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</si>
  <si>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</si>
  <si>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</si>
  <si>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</si>
  <si>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</si>
  <si>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</si>
  <si>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</si>
  <si>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</si>
  <si>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</si>
  <si>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</si>
  <si>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</si>
  <si>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</si>
  <si>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</si>
  <si>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</si>
  <si>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</si>
  <si>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</si>
  <si>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</si>
  <si>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</si>
  <si>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</si>
  <si>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</si>
  <si>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</si>
  <si>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</si>
  <si>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</si>
  <si>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</si>
  <si>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</si>
  <si>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</si>
  <si>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</si>
  <si>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</si>
  <si>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</si>
  <si>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</si>
  <si>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</si>
  <si>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</si>
  <si>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</si>
  <si>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</si>
  <si>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</si>
  <si>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</si>
  <si>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</si>
  <si>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</si>
  <si>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</si>
  <si>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</si>
  <si>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</si>
  <si>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</si>
  <si>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</si>
  <si>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</si>
  <si>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</si>
  <si>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</si>
  <si>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</si>
  <si>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</si>
  <si>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</si>
  <si>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</si>
  <si>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</si>
  <si>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</si>
  <si>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</si>
  <si>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</si>
  <si>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</si>
  <si>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</si>
  <si>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</si>
  <si>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</si>
  <si>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</si>
  <si>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</si>
  <si>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</si>
  <si>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</si>
  <si>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</si>
  <si>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</si>
  <si>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</si>
  <si>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</si>
  <si>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</si>
  <si>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</si>
  <si>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</si>
  <si>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</si>
  <si>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</si>
  <si>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</si>
  <si>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</si>
  <si>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</si>
  <si>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</si>
  <si>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</si>
  <si>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</si>
  <si>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</si>
  <si>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</si>
  <si>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</si>
  <si>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</si>
  <si>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</si>
  <si>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</si>
  <si>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</si>
  <si>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</si>
  <si>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</si>
  <si>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</si>
  <si>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</si>
  <si>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</si>
  <si>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</si>
  <si>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</si>
  <si>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</si>
  <si>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</si>
  <si>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</si>
  <si>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</si>
  <si>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</si>
  <si>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</si>
  <si>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</si>
  <si>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</si>
  <si>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</si>
  <si>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</si>
  <si>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</si>
  <si>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</si>
  <si>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</si>
  <si>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</si>
  <si>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</si>
  <si>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</si>
  <si>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</si>
  <si>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</si>
  <si>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</si>
  <si>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</si>
  <si>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</si>
  <si>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</si>
  <si>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</si>
  <si>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</si>
  <si>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</si>
  <si>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</si>
  <si>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</si>
  <si>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</si>
  <si>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</si>
  <si>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</si>
  <si>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</si>
  <si>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</si>
  <si>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</si>
  <si>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</si>
  <si>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</si>
  <si>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</si>
  <si>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</si>
  <si>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</si>
  <si>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</si>
  <si>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</si>
  <si>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</si>
  <si>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</si>
  <si>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</si>
  <si>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</si>
  <si>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</si>
  <si>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</si>
  <si>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</si>
  <si>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</si>
  <si>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</si>
  <si>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</si>
  <si>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</si>
  <si>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</si>
  <si>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</si>
  <si>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</si>
  <si>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</si>
  <si>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</si>
  <si>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</si>
  <si>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</si>
  <si>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</si>
  <si>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</si>
  <si>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</si>
  <si>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</si>
  <si>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</si>
  <si>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</si>
  <si>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</si>
  <si>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</si>
  <si>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</si>
  <si>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</si>
  <si>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</si>
  <si>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</si>
  <si>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</si>
  <si>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</si>
  <si>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</si>
  <si>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</si>
  <si>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</si>
  <si>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</si>
  <si>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</si>
  <si>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</si>
  <si>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</si>
  <si>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</si>
  <si>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</si>
  <si>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</si>
  <si>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</si>
  <si>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</si>
  <si>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</si>
  <si>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</si>
  <si>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</si>
  <si>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</si>
  <si>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</si>
  <si>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</si>
  <si>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</si>
  <si>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</si>
  <si>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</si>
  <si>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</si>
  <si>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</si>
  <si>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</si>
  <si>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</si>
  <si>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</si>
  <si>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</si>
  <si>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</si>
  <si>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</si>
  <si>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</si>
  <si>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</si>
  <si>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</si>
  <si>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</si>
  <si>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</si>
  <si>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</si>
  <si>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</si>
  <si>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</si>
  <si>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</si>
  <si>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</si>
  <si>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</si>
  <si>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</si>
  <si>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</si>
  <si>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</si>
  <si>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</si>
  <si>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</si>
  <si>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</si>
  <si>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</si>
  <si>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</si>
  <si>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</si>
  <si>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</si>
  <si>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</si>
  <si>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</si>
  <si>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</si>
  <si>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</si>
  <si>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</si>
  <si>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</si>
  <si>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</si>
  <si>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</si>
  <si>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</si>
  <si>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</si>
  <si>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</si>
  <si>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</si>
  <si>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</si>
  <si>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</si>
  <si>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</si>
  <si>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</si>
  <si>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</si>
  <si>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</si>
  <si>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</si>
  <si>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</si>
  <si>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</si>
  <si>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</si>
  <si>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</si>
  <si>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</si>
  <si>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</si>
  <si>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</si>
  <si>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</si>
  <si>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</si>
  <si>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</si>
  <si>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</si>
  <si>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</si>
  <si>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</si>
  <si>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</si>
  <si>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</si>
  <si>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</si>
  <si>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</si>
  <si>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</si>
  <si>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</si>
  <si>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</si>
  <si>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</si>
  <si>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</si>
  <si>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</si>
  <si>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</si>
  <si>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</si>
  <si>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</si>
  <si>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</si>
  <si>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</si>
  <si>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</si>
  <si>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</si>
  <si>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</si>
  <si>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</si>
  <si>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</si>
  <si>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</si>
  <si>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</si>
  <si>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</si>
  <si>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</si>
  <si>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</si>
  <si>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</si>
  <si>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</si>
  <si>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</si>
  <si>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</si>
  <si>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</si>
  <si>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</si>
  <si>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</si>
  <si>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</si>
  <si>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</si>
  <si>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</si>
  <si>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</si>
  <si>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</si>
  <si>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</si>
  <si>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</si>
  <si>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</si>
  <si>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</si>
  <si>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</si>
  <si>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</si>
  <si>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</si>
  <si>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</si>
  <si>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</si>
  <si>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</si>
  <si>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</si>
  <si>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</si>
  <si>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</si>
  <si>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</si>
  <si>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</si>
  <si>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</si>
  <si>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</si>
  <si>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</si>
  <si>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</si>
  <si>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</si>
  <si>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</si>
  <si>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</si>
  <si>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</si>
  <si>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</si>
  <si>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</si>
  <si>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</si>
  <si>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</si>
  <si>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</si>
  <si>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</si>
  <si>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</si>
  <si>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</si>
  <si>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</si>
  <si>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</si>
  <si>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</si>
  <si>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</si>
  <si>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</si>
  <si>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</si>
  <si>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</si>
  <si>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</si>
  <si>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</si>
  <si>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</si>
  <si>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</si>
  <si>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</si>
  <si>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</si>
  <si>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</si>
  <si>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</si>
  <si>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</si>
  <si>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</si>
  <si>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</si>
  <si>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</si>
  <si>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</si>
  <si>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</si>
  <si>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</si>
  <si>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</si>
  <si>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</si>
  <si>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</si>
  <si>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</si>
  <si>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</si>
  <si>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</si>
  <si>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</si>
  <si>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</si>
  <si>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</si>
  <si>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</si>
  <si>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</si>
  <si>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</si>
  <si>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</si>
  <si>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</si>
  <si>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</si>
  <si>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</si>
  <si>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</si>
  <si>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</si>
  <si>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</si>
  <si>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</si>
  <si>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</si>
  <si>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</si>
  <si>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</si>
  <si>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</si>
  <si>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</si>
  <si>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</si>
  <si>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</si>
  <si>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</si>
  <si>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</si>
  <si>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</si>
  <si>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</si>
  <si>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</si>
  <si>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</si>
  <si>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</si>
  <si>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</si>
  <si>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</si>
  <si>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</si>
  <si>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</si>
  <si>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</si>
  <si>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</si>
  <si>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</si>
  <si>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</si>
  <si>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</si>
  <si>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</si>
  <si>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</si>
  <si>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</si>
  <si>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</si>
  <si>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</si>
  <si>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</si>
  <si>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</si>
  <si>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</si>
  <si>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</si>
  <si>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</si>
  <si>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</si>
  <si>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</si>
  <si>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</si>
  <si>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</si>
  <si>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</si>
  <si>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</si>
  <si>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</si>
  <si>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</si>
  <si>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</si>
  <si>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</si>
  <si>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</si>
  <si>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</si>
  <si>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</si>
  <si>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</si>
  <si>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</si>
  <si>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</si>
  <si>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</si>
  <si>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</si>
  <si>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</si>
  <si>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</si>
  <si>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</si>
  <si>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</si>
  <si>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</si>
  <si>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</si>
  <si>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</si>
  <si>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</si>
  <si>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</si>
  <si>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</si>
  <si>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</si>
  <si>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</si>
  <si>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</si>
  <si>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</si>
  <si>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</si>
  <si>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</si>
  <si>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</si>
  <si>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</si>
  <si>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</si>
  <si>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</si>
  <si>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</si>
  <si>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</si>
  <si>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</si>
  <si>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</si>
  <si>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</si>
  <si>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</si>
  <si>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</si>
  <si>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</si>
  <si>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</si>
  <si>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</si>
  <si>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</si>
  <si>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</si>
  <si>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</si>
  <si>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</si>
  <si>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</si>
  <si>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</si>
  <si>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</si>
  <si>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</si>
  <si>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</si>
  <si>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</si>
  <si>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</si>
  <si>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</si>
  <si>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</si>
  <si>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</si>
  <si>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</si>
  <si>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</si>
  <si>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</si>
  <si>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</si>
  <si>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</si>
  <si>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</si>
  <si>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</si>
  <si>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</si>
  <si>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</si>
  <si>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</si>
  <si>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</si>
  <si>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</si>
  <si>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</si>
  <si>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</si>
  <si>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</si>
  <si>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</si>
  <si>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</si>
  <si>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</si>
  <si>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</si>
  <si>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</si>
  <si>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</si>
  <si>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</si>
  <si>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</si>
  <si>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</si>
  <si>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</si>
  <si>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</si>
  <si>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</si>
  <si>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</si>
  <si>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</si>
  <si>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</si>
  <si>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</si>
  <si>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</si>
  <si>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</si>
  <si>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</si>
  <si>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</si>
  <si>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</si>
  <si>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</si>
  <si>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</si>
  <si>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</si>
  <si>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</si>
  <si>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</si>
  <si>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</si>
  <si>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</si>
  <si>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</si>
  <si>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</si>
  <si>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</si>
  <si>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</si>
  <si>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</si>
  <si>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</si>
  <si>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</si>
  <si>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</si>
  <si>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</si>
  <si>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</si>
  <si>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</si>
  <si>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</si>
  <si>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</si>
  <si>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</si>
  <si>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</si>
  <si>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</si>
  <si>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</si>
  <si>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</si>
  <si>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</si>
  <si>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</si>
  <si>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</si>
  <si>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</si>
  <si>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</si>
  <si>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</si>
  <si>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</si>
  <si>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</si>
  <si>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</si>
  <si>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</si>
  <si>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</si>
  <si>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</si>
  <si>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</si>
  <si>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</si>
  <si>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</si>
  <si>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</si>
  <si>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</si>
  <si>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</si>
  <si>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</si>
  <si>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</si>
  <si>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</si>
  <si>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</si>
  <si>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</si>
  <si>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</si>
  <si>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</si>
  <si>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</si>
  <si>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</si>
  <si>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</si>
  <si>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</si>
  <si>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</si>
  <si>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</si>
  <si>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</si>
  <si>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</si>
  <si>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</si>
  <si>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</si>
  <si>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</si>
  <si>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</si>
  <si>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</si>
  <si>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</si>
  <si>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</si>
  <si>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</si>
  <si>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</si>
  <si>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</si>
  <si>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</si>
  <si>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</si>
  <si>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</si>
  <si>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</si>
  <si>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</si>
  <si>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</si>
  <si>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</si>
  <si>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</si>
  <si>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</si>
  <si>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</si>
  <si>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</si>
  <si>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</si>
  <si>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</si>
  <si>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</si>
  <si>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</si>
  <si>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</si>
  <si>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</si>
  <si>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</si>
  <si>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</si>
  <si>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</si>
  <si>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</si>
  <si>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</si>
  <si>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</si>
  <si>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</si>
  <si>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</si>
  <si>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</si>
  <si>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</si>
  <si>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</si>
  <si>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</si>
  <si>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</si>
  <si>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</si>
  <si>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</si>
  <si>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</si>
  <si>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</si>
  <si>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</si>
  <si>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</si>
  <si>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</si>
  <si>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</si>
  <si>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</si>
  <si>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</si>
  <si>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</si>
  <si>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</si>
  <si>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</si>
  <si>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</si>
  <si>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</si>
  <si>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</si>
  <si>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</si>
  <si>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</si>
  <si>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</si>
  <si>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</si>
  <si>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</si>
  <si>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</si>
  <si>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</si>
  <si>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</si>
  <si>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</si>
  <si>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</si>
  <si>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</si>
  <si>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</si>
  <si>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</si>
  <si>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</si>
  <si>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</si>
  <si>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</si>
  <si>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</si>
  <si>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</si>
  <si>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</si>
  <si>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</si>
  <si>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</si>
  <si>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</si>
  <si>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</si>
  <si>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</si>
  <si>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</si>
  <si>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</si>
  <si>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</si>
  <si>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</si>
  <si>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</si>
  <si>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</si>
  <si>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</si>
  <si>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</si>
  <si>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</si>
  <si>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</si>
  <si>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</si>
  <si>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</si>
  <si>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</si>
  <si>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</si>
  <si>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</si>
  <si>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</si>
  <si>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</si>
  <si>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</si>
  <si>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</si>
  <si>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</si>
  <si>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</si>
  <si>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</si>
  <si>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</si>
  <si>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</si>
  <si>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</si>
  <si>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</si>
  <si>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</si>
  <si>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</si>
  <si>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</si>
  <si>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</si>
  <si>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</si>
  <si>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</si>
  <si>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</si>
  <si>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</si>
  <si>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</si>
  <si>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</si>
  <si>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</si>
  <si>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</si>
  <si>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</si>
  <si>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</si>
  <si>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</si>
  <si>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</si>
  <si>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</si>
  <si>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</si>
  <si>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</si>
  <si>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</si>
  <si>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</si>
  <si>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</si>
  <si>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</si>
  <si>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</si>
  <si>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</si>
  <si>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</si>
  <si>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</si>
  <si>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</si>
  <si>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</si>
  <si>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</si>
  <si>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</si>
  <si>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</si>
  <si>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</si>
  <si>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</si>
  <si>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</si>
  <si>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</si>
  <si>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</si>
  <si>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</si>
  <si>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</si>
  <si>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</si>
  <si>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</si>
  <si>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</si>
  <si>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</si>
  <si>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</si>
  <si>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</si>
  <si>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</si>
  <si>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</si>
  <si>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</si>
  <si>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</si>
  <si>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</si>
  <si>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</si>
  <si>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</si>
  <si>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</si>
  <si>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</si>
  <si>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</si>
  <si>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</si>
  <si>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</si>
  <si>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</si>
  <si>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</si>
  <si>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</si>
  <si>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</si>
  <si>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</si>
  <si>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</si>
  <si>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</si>
  <si>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</si>
  <si>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</si>
  <si>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</si>
  <si>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</si>
  <si>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</si>
  <si>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</si>
  <si>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</si>
  <si>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</si>
  <si>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</si>
  <si>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</si>
  <si>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</si>
  <si>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</si>
  <si>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</si>
  <si>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</si>
  <si>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</si>
  <si>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</si>
  <si>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</si>
  <si>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</si>
  <si>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</si>
  <si>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</si>
  <si>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</si>
  <si>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</si>
  <si>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</si>
  <si>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</si>
  <si>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</si>
  <si>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</si>
  <si>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</si>
  <si>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</si>
  <si>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</si>
  <si>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</si>
  <si>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</si>
  <si>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</si>
  <si>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</si>
  <si>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</si>
  <si>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</si>
  <si>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</si>
  <si>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</si>
  <si>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</si>
  <si>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</si>
  <si>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</si>
  <si>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</si>
  <si>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</si>
  <si>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</si>
  <si>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</si>
  <si>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</si>
  <si>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</si>
  <si>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</si>
  <si>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</si>
  <si>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</si>
  <si>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</si>
  <si>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</si>
  <si>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</si>
  <si>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</si>
  <si>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</si>
  <si>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</si>
  <si>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</si>
  <si>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</si>
  <si>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</si>
  <si>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</si>
  <si>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</si>
  <si>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</si>
  <si>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</si>
  <si>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</si>
  <si>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</si>
  <si>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</si>
  <si>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</si>
  <si>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</si>
  <si>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</si>
  <si>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</si>
  <si>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</si>
  <si>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</si>
  <si>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</si>
  <si>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</si>
  <si>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</si>
  <si>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</si>
  <si>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</si>
  <si>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</si>
  <si>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</si>
  <si>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</si>
  <si>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</si>
  <si>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</si>
  <si>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</si>
  <si>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</si>
  <si>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</si>
  <si>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</si>
  <si>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</si>
  <si>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</si>
  <si>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</si>
  <si>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</si>
  <si>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</si>
  <si>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</si>
  <si>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</si>
  <si>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</si>
  <si>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</si>
  <si>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</si>
  <si>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</si>
  <si>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</si>
  <si>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</si>
  <si>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</si>
  <si>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</si>
  <si>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</si>
  <si>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</si>
  <si>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</si>
  <si>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</si>
  <si>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</si>
  <si>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</si>
  <si>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</si>
  <si>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</si>
  <si>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</si>
  <si>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</si>
  <si>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</si>
  <si>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</si>
  <si>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</si>
  <si>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</si>
  <si>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</si>
  <si>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</si>
  <si>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</si>
  <si>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</si>
  <si>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</si>
  <si>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</si>
  <si>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</si>
  <si>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</si>
  <si>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</si>
  <si>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</si>
  <si>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</si>
  <si>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</si>
  <si>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</si>
  <si>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</si>
  <si>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</si>
  <si>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</si>
  <si>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</si>
  <si>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</si>
  <si>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</si>
  <si>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</si>
  <si>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</si>
  <si>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</si>
  <si>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</si>
  <si>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</si>
  <si>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</si>
  <si>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</si>
  <si>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</si>
  <si>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</si>
  <si>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</si>
  <si>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</si>
  <si>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</si>
  <si>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</si>
  <si>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</si>
  <si>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</si>
  <si>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</si>
  <si>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</si>
  <si>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</si>
  <si>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</si>
  <si>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</si>
  <si>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</si>
  <si>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</si>
  <si>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</si>
  <si>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</si>
  <si>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</si>
  <si>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</si>
  <si>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</si>
  <si>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</si>
  <si>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</si>
  <si>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</si>
  <si>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</si>
  <si>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</si>
  <si>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</si>
  <si>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</si>
  <si>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</si>
  <si>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</si>
  <si>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</si>
  <si>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</si>
  <si>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</si>
  <si>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</si>
  <si>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</si>
  <si>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</si>
  <si>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</si>
  <si>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</si>
  <si>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</si>
  <si>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</si>
  <si>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</si>
  <si>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</si>
  <si>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</si>
  <si>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</si>
  <si>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</si>
  <si>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</si>
  <si>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</si>
  <si>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</si>
  <si>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</si>
  <si>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</si>
  <si>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</si>
  <si>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</si>
  <si>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</si>
  <si>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</si>
  <si>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</si>
  <si>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</si>
  <si>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</si>
  <si>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</si>
  <si>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</si>
  <si>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</si>
  <si>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</si>
  <si>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</si>
  <si>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</si>
  <si>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</si>
  <si>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</si>
  <si>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</si>
  <si>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</si>
  <si>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</si>
  <si>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</si>
  <si>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</si>
  <si>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</si>
  <si>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</si>
  <si>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</si>
  <si>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</si>
  <si>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</si>
  <si>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</si>
  <si>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</si>
  <si>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</si>
  <si>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</si>
  <si>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</si>
  <si>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</si>
  <si>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</si>
  <si>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</si>
  <si>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</si>
  <si>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</si>
  <si>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</si>
  <si>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</si>
  <si>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</si>
  <si>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</si>
  <si>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</si>
  <si>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</si>
  <si>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</si>
  <si>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</si>
  <si>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</si>
  <si>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</si>
  <si>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</si>
  <si>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</si>
  <si>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</si>
  <si>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</si>
  <si>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</si>
  <si>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</si>
  <si>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</si>
  <si>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</si>
  <si>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</si>
  <si>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</si>
  <si>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</si>
  <si>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</si>
  <si>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</si>
  <si>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</si>
  <si>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</si>
  <si>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</si>
  <si>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</si>
  <si>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</si>
  <si>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</si>
  <si>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</si>
  <si>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</si>
  <si>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</si>
  <si>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</si>
  <si>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</si>
  <si>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</si>
  <si>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</si>
  <si>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</si>
  <si>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</si>
  <si>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</si>
  <si>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</si>
  <si>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</si>
  <si>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</si>
  <si>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</si>
  <si>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</si>
  <si>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</si>
  <si>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</si>
  <si>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</si>
  <si>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</si>
  <si>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</si>
  <si>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</si>
  <si>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</si>
  <si>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</si>
  <si>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</si>
  <si>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</si>
  <si>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</si>
  <si>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</si>
  <si>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</si>
  <si>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</si>
  <si>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</si>
  <si>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</si>
  <si>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</si>
  <si>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</si>
  <si>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</si>
  <si>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</si>
  <si>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</si>
  <si>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</si>
  <si>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</si>
  <si>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</si>
  <si>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</si>
  <si>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</si>
  <si>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</si>
  <si>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</si>
  <si>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</si>
  <si>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</si>
  <si>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</si>
  <si>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</si>
  <si>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</si>
  <si>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</si>
  <si>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</si>
  <si>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</si>
  <si>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</si>
  <si>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</si>
  <si>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</si>
  <si>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</si>
  <si>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</si>
  <si>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</si>
  <si>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</si>
  <si>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</si>
  <si>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</si>
  <si>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</si>
  <si>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</si>
  <si>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</si>
  <si>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</si>
  <si>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</si>
  <si>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</si>
  <si>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</si>
  <si>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</si>
  <si>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</si>
  <si>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</si>
  <si>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</si>
  <si>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</si>
  <si>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</si>
  <si>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</si>
  <si>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</si>
  <si>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</si>
  <si>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</si>
  <si>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</si>
  <si>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</si>
  <si>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</si>
  <si>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</si>
  <si>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</si>
  <si>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</si>
  <si>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</si>
  <si>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</si>
  <si>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</si>
  <si>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</si>
  <si>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</si>
  <si>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</si>
  <si>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</si>
  <si>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</si>
  <si>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</si>
  <si>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</si>
  <si>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</si>
  <si>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</si>
  <si>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</si>
  <si>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</si>
  <si>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</si>
  <si>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</si>
  <si>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</si>
  <si>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</si>
  <si>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</si>
  <si>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</si>
  <si>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</si>
  <si>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</si>
  <si>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</si>
  <si>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</si>
  <si>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</si>
  <si>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</si>
  <si>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</si>
  <si>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</si>
  <si>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</si>
  <si>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</si>
  <si>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</si>
  <si>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</si>
  <si>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</si>
  <si>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</si>
  <si>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</si>
  <si>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</si>
  <si>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</si>
  <si>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</si>
  <si>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</si>
  <si>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</si>
  <si>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</si>
  <si>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</si>
  <si>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</si>
  <si>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</si>
  <si>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</si>
  <si>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</si>
  <si>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</si>
  <si>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</si>
  <si>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</si>
  <si>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</si>
  <si>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</si>
  <si>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</si>
  <si>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</si>
  <si>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</si>
  <si>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</si>
  <si>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</si>
  <si>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</si>
  <si>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</si>
  <si>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</si>
  <si>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</si>
  <si>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</si>
  <si>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</si>
  <si>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</si>
  <si>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</si>
  <si>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</si>
  <si>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</si>
  <si>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</si>
  <si>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</si>
  <si>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</si>
  <si>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</si>
  <si>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</si>
  <si>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</si>
  <si>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</si>
  <si>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</si>
  <si>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</si>
  <si>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</si>
  <si>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</si>
  <si>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</si>
  <si>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</si>
  <si>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</si>
  <si>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</si>
  <si>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</si>
  <si>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</si>
  <si>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</si>
  <si>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</si>
  <si>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</si>
  <si>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</si>
  <si>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</si>
  <si>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</si>
  <si>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</si>
  <si>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</si>
  <si>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</si>
  <si>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</si>
  <si>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</si>
  <si>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</si>
  <si>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</si>
  <si>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</si>
  <si>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</si>
  <si>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</si>
  <si>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</si>
  <si>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</si>
  <si>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</si>
  <si>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</si>
  <si>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</si>
  <si>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</si>
  <si>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</si>
  <si>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</si>
  <si>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</si>
  <si>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</si>
  <si>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</si>
  <si>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</si>
  <si>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</si>
  <si>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</si>
  <si>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</si>
  <si>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</si>
  <si>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</si>
  <si>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</si>
  <si>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</si>
  <si>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</si>
  <si>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</si>
  <si>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</si>
  <si>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</si>
  <si>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</si>
  <si>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</si>
  <si>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</si>
  <si>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</si>
  <si>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</si>
  <si>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</si>
  <si>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</si>
  <si>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</si>
  <si>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</si>
  <si>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</si>
  <si>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</si>
  <si>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</si>
  <si>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</si>
  <si>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</si>
  <si>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</si>
  <si>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</si>
  <si>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</si>
  <si>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</si>
  <si>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</si>
  <si>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</si>
  <si>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</si>
  <si>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</si>
  <si>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</si>
  <si>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</si>
  <si>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</si>
  <si>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</si>
  <si>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</si>
  <si>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</si>
  <si>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</si>
  <si>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</si>
  <si>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</si>
  <si>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</si>
  <si>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</si>
  <si>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</si>
  <si>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</si>
  <si>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</si>
  <si>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</si>
  <si>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</si>
  <si>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</si>
  <si>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</si>
  <si>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</si>
  <si>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</si>
  <si>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</si>
  <si>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</si>
  <si>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</si>
  <si>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</si>
  <si>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</si>
  <si>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</si>
  <si>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</si>
  <si>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</si>
  <si>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</si>
  <si>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</si>
  <si>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</si>
  <si>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</si>
  <si>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</si>
  <si>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</si>
  <si>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</si>
  <si>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</si>
  <si>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</si>
  <si>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</si>
  <si>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</si>
  <si>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</si>
  <si>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</si>
  <si>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</si>
  <si>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</si>
  <si>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</si>
  <si>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</si>
  <si>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</si>
  <si>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</si>
  <si>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</si>
  <si>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</si>
  <si>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</si>
  <si>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</si>
  <si>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</si>
  <si>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</si>
  <si>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</si>
  <si>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</si>
  <si>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</si>
  <si>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</si>
  <si>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</si>
  <si>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</si>
  <si>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</si>
  <si>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</si>
  <si>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</si>
  <si>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</si>
  <si>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</si>
  <si>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</si>
  <si>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</si>
  <si>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</si>
  <si>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</si>
  <si>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</si>
  <si>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</si>
  <si>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</si>
  <si>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</si>
  <si>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</si>
  <si>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</si>
  <si>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</si>
  <si>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</si>
  <si>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</si>
  <si>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</si>
  <si>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</si>
  <si>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</si>
  <si>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</si>
  <si>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</si>
  <si>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</si>
  <si>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</si>
  <si>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</si>
  <si>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</si>
  <si>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</si>
  <si>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</si>
  <si>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</si>
  <si>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</si>
  <si>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</si>
  <si>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</si>
  <si>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</si>
  <si>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</si>
  <si>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</si>
  <si>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</si>
  <si>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</si>
  <si>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</si>
  <si>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</si>
  <si>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</si>
  <si>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</si>
  <si>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</si>
  <si>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</si>
  <si>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</si>
  <si>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</si>
  <si>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</si>
  <si>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</si>
  <si>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</si>
  <si>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</si>
  <si>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</si>
  <si>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</si>
  <si>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</si>
  <si>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</si>
  <si>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</si>
  <si>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</si>
  <si>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</si>
  <si>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</si>
  <si>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</si>
  <si>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</si>
  <si>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</si>
  <si>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</si>
  <si>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</si>
  <si>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</si>
  <si>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</si>
  <si>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</si>
  <si>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</si>
  <si>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</si>
  <si>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</si>
  <si>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</si>
  <si>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</si>
  <si>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</si>
  <si>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</si>
  <si>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</si>
  <si>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</si>
  <si>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</si>
  <si>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</si>
  <si>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</si>
  <si>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</si>
  <si>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</si>
  <si>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</si>
  <si>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</si>
  <si>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</si>
  <si>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</si>
  <si>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</si>
  <si>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</si>
  <si>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</si>
  <si>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</si>
  <si>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</si>
  <si>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</si>
  <si>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</si>
  <si>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</si>
  <si>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</si>
  <si>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</si>
  <si>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</si>
  <si>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</si>
  <si>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</si>
  <si>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</si>
  <si>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</si>
  <si>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</si>
  <si>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</si>
  <si>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</si>
  <si>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</si>
  <si>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</si>
  <si>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</si>
  <si>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</si>
  <si>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</si>
  <si>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</si>
  <si>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</si>
  <si>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</si>
  <si>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</si>
  <si>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</si>
  <si>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</si>
  <si>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</si>
  <si>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</si>
  <si>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</si>
  <si>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</si>
  <si>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</si>
  <si>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</si>
  <si>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</si>
  <si>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</si>
  <si>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</si>
  <si>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</si>
  <si>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</si>
  <si>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</si>
  <si>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</si>
  <si>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</si>
  <si>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</si>
  <si>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</si>
  <si>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</si>
  <si>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</si>
  <si>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</si>
  <si>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</si>
  <si>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</si>
  <si>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</si>
  <si>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</si>
  <si>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</si>
  <si>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</si>
  <si>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</si>
  <si>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</si>
  <si>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</si>
  <si>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</si>
  <si>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</si>
  <si>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</si>
  <si>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</si>
  <si>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</si>
  <si>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</si>
  <si>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</si>
  <si>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</si>
  <si>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</si>
  <si>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</si>
  <si>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</si>
  <si>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</si>
  <si>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</si>
  <si>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</si>
  <si>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</si>
  <si>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</si>
  <si>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</si>
  <si>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</si>
  <si>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</si>
  <si>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</si>
  <si>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</si>
  <si>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</si>
  <si>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</si>
  <si>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</si>
  <si>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</si>
  <si>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</si>
  <si>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</si>
  <si>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</si>
  <si>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</si>
  <si>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</si>
  <si>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</si>
  <si>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</si>
  <si>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</si>
  <si>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</si>
  <si>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</si>
  <si>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</si>
  <si>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</si>
  <si>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</si>
  <si>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</si>
  <si>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</si>
  <si>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</si>
  <si>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</si>
  <si>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</si>
  <si>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</si>
  <si>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</si>
  <si>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</si>
  <si>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</si>
  <si>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</si>
  <si>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</si>
  <si>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</si>
  <si>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</si>
  <si>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</si>
  <si>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</si>
  <si>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</si>
  <si>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</si>
  <si>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</si>
  <si>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</si>
  <si>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</si>
  <si>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</si>
  <si>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</si>
  <si>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</si>
  <si>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</si>
  <si>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</si>
  <si>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</si>
  <si>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</si>
  <si>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</si>
  <si>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</si>
  <si>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</si>
  <si>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</si>
  <si>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</si>
  <si>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</si>
  <si>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</si>
  <si>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</si>
  <si>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</si>
  <si>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</si>
  <si>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</si>
  <si>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</si>
  <si>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</si>
  <si>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</si>
  <si>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</si>
  <si>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</si>
  <si>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</si>
  <si>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</si>
  <si>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</si>
  <si>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</si>
  <si>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</si>
  <si>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</si>
  <si>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</si>
  <si>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</si>
  <si>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</si>
  <si>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</si>
  <si>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</si>
  <si>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</si>
  <si>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</si>
  <si>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</si>
  <si>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</si>
  <si>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</si>
  <si>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</si>
  <si>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</si>
  <si>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</si>
  <si>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</si>
  <si>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</si>
  <si>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</si>
  <si>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</si>
  <si>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</si>
  <si>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</si>
  <si>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</si>
  <si>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</si>
  <si>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</si>
  <si>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</si>
  <si>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</si>
  <si>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</si>
  <si>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</si>
  <si>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</si>
  <si>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</si>
  <si>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</si>
  <si>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</si>
  <si>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</si>
  <si>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</si>
  <si>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</si>
  <si>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</si>
  <si>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</si>
  <si>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</si>
  <si>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</si>
  <si>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</si>
  <si>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</si>
  <si>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</si>
  <si>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</si>
  <si>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</si>
  <si>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</si>
  <si>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</si>
  <si>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</si>
  <si>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</si>
  <si>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</si>
  <si>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</si>
  <si>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</si>
  <si>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</si>
  <si>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</si>
  <si>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</si>
  <si>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</si>
  <si>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</si>
  <si>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</si>
  <si>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</si>
  <si>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</si>
  <si>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</si>
  <si>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</si>
  <si>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</si>
  <si>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</si>
  <si>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</si>
  <si>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</si>
  <si>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</si>
  <si>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</si>
  <si>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</si>
  <si>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</si>
  <si>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</si>
  <si>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</si>
  <si>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</si>
  <si>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</si>
  <si>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</si>
  <si>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</si>
  <si>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</si>
  <si>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</si>
  <si>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</si>
  <si>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</si>
  <si>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</si>
  <si>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</si>
  <si>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</si>
  <si>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</si>
  <si>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</si>
  <si>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</si>
  <si>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</si>
  <si>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</si>
  <si>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</si>
  <si>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</si>
  <si>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</si>
  <si>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</si>
  <si>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</si>
  <si>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</si>
  <si>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</si>
  <si>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</si>
  <si>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</si>
  <si>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</si>
  <si>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</si>
  <si>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</si>
  <si>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</si>
  <si>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</si>
  <si>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</si>
  <si>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</si>
  <si>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</si>
  <si>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</si>
  <si>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</si>
  <si>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</si>
  <si>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</si>
  <si>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</si>
  <si>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</si>
  <si>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</si>
  <si>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</si>
  <si>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</si>
  <si>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</si>
  <si>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</si>
  <si>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</si>
  <si>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</si>
  <si>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</si>
  <si>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</si>
  <si>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</si>
  <si>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</si>
  <si>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</si>
  <si>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</si>
  <si>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</si>
  <si>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</si>
  <si>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</si>
  <si>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</si>
  <si>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</si>
  <si>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</si>
  <si>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</si>
  <si>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</si>
  <si>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</si>
  <si>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</si>
  <si>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</si>
  <si>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</si>
  <si>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</si>
  <si>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</si>
  <si>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</si>
  <si>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</si>
  <si>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</si>
  <si>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</si>
  <si>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</si>
  <si>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</si>
  <si>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</si>
  <si>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</si>
  <si>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</si>
  <si>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</si>
  <si>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</si>
  <si>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</si>
  <si>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</si>
  <si>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</si>
  <si>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</si>
  <si>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</si>
  <si>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</si>
  <si>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</si>
  <si>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</si>
  <si>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</si>
  <si>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</si>
  <si>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</si>
  <si>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</si>
  <si>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</si>
  <si>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</si>
  <si>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</si>
  <si>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</si>
  <si>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</si>
  <si>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</si>
  <si>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</si>
  <si>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</si>
  <si>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</si>
  <si>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</si>
  <si>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</si>
  <si>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</si>
  <si>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</si>
  <si>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</si>
  <si>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</si>
  <si>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</si>
  <si>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</si>
  <si>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</si>
  <si>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</si>
  <si>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</si>
  <si>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</si>
  <si>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</si>
  <si>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</si>
  <si>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</si>
  <si>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</si>
  <si>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</si>
  <si>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</si>
  <si>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</si>
  <si>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</si>
  <si>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</si>
  <si>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</si>
  <si>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</si>
  <si>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</si>
  <si>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</si>
  <si>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</si>
  <si>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</si>
  <si>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</si>
  <si>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</si>
  <si>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</si>
  <si>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</si>
  <si>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</si>
  <si>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</si>
  <si>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</si>
  <si>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</si>
  <si>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</si>
  <si>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</si>
  <si>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</si>
  <si>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</si>
  <si>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</si>
  <si>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</si>
  <si>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</si>
  <si>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</si>
  <si>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</si>
  <si>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</si>
  <si>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</si>
  <si>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</si>
  <si>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</si>
  <si>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</si>
  <si>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</si>
  <si>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</si>
  <si>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</si>
  <si>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</si>
  <si>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</si>
  <si>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</si>
  <si>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</si>
  <si>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</si>
  <si>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</si>
  <si>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</si>
  <si>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</si>
  <si>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</si>
  <si>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</si>
  <si>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</si>
  <si>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</si>
  <si>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</si>
  <si>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</si>
  <si>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</si>
  <si>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</si>
  <si>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</si>
  <si>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</si>
  <si>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</si>
  <si>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</si>
  <si>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</si>
  <si>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</si>
  <si>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</si>
  <si>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</si>
  <si>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</si>
  <si>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</si>
  <si>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</si>
  <si>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</si>
  <si>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</si>
  <si>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</si>
  <si>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</si>
  <si>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</si>
  <si>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</si>
  <si>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</si>
  <si>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</si>
  <si>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</si>
  <si>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</si>
  <si>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</si>
  <si>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</si>
  <si>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</si>
  <si>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</si>
  <si>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</si>
  <si>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</si>
  <si>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</si>
  <si>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</si>
  <si>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</si>
  <si>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</si>
  <si>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</si>
  <si>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</si>
  <si>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</si>
  <si>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</si>
  <si>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</si>
  <si>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</si>
  <si>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</si>
  <si>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</si>
  <si>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</si>
  <si>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</si>
  <si>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</si>
  <si>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</si>
  <si>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</si>
  <si>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</si>
  <si>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</si>
  <si>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</si>
  <si>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</si>
  <si>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</si>
  <si>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</si>
  <si>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</si>
  <si>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</si>
  <si>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</si>
  <si>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</si>
  <si>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</si>
  <si>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</si>
  <si>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</si>
  <si>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</si>
  <si>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</si>
  <si>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</si>
  <si>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</si>
  <si>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</si>
  <si>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</si>
  <si>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</si>
  <si>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</si>
  <si>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</si>
  <si>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</si>
  <si>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</si>
  <si>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</si>
  <si>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</si>
  <si>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</si>
  <si>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</si>
  <si>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</si>
  <si>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</si>
  <si>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</si>
  <si>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</si>
  <si>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</si>
  <si>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</si>
  <si>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</si>
  <si>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</si>
  <si>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</si>
  <si>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</si>
  <si>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</si>
  <si>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</si>
  <si>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</si>
  <si>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</si>
  <si>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</si>
  <si>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</si>
  <si>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</si>
  <si>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</si>
  <si>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</si>
  <si>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</si>
  <si>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</si>
  <si>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</si>
  <si>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</si>
  <si>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</si>
  <si>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</si>
  <si>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</si>
  <si>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</si>
  <si>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</si>
  <si>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</si>
  <si>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</si>
  <si>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</si>
  <si>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</si>
  <si>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</si>
  <si>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</si>
  <si>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</si>
  <si>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</si>
  <si>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</si>
  <si>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</si>
  <si>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</si>
  <si>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</si>
  <si>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</si>
  <si>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</si>
  <si>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</si>
  <si>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</si>
  <si>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</si>
  <si>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</si>
  <si>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</si>
  <si>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</si>
  <si>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</si>
  <si>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</si>
  <si>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</si>
  <si>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</si>
  <si>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</si>
  <si>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</si>
  <si>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</si>
  <si>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</si>
  <si>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</si>
  <si>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</si>
  <si>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</si>
  <si>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</si>
  <si>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</si>
  <si>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</si>
  <si>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</si>
  <si>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</si>
  <si>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</si>
  <si>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</si>
  <si>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</si>
  <si>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</si>
  <si>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</si>
  <si>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</si>
  <si>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</si>
  <si>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</si>
  <si>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</si>
  <si>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</si>
  <si>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</si>
  <si>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</si>
  <si>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</si>
  <si>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</si>
  <si>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</si>
  <si>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</si>
  <si>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</si>
  <si>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</si>
  <si>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</si>
  <si>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</si>
  <si>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</si>
  <si>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</si>
  <si>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</si>
  <si>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</si>
  <si>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</si>
  <si>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</si>
  <si>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</si>
  <si>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</si>
  <si>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</si>
  <si>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</si>
  <si>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</si>
  <si>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</si>
  <si>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</si>
  <si>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</si>
  <si>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</si>
  <si>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</si>
  <si>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</si>
  <si>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</si>
  <si>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</si>
  <si>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</si>
  <si>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</si>
  <si>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</si>
  <si>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</si>
  <si>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</si>
  <si>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</si>
  <si>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</si>
  <si>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</si>
  <si>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</si>
  <si>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</si>
  <si>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</si>
  <si>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</si>
  <si>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</si>
  <si>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</si>
  <si>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</si>
  <si>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</si>
  <si>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</si>
  <si>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</si>
  <si>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</si>
  <si>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</si>
  <si>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</si>
  <si>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</si>
  <si>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</si>
  <si>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</si>
  <si>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</si>
  <si>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</si>
  <si>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</si>
  <si>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</si>
  <si>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</si>
  <si>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</si>
  <si>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</si>
  <si>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</si>
  <si>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</si>
  <si>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</si>
  <si>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</si>
  <si>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</si>
  <si>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</si>
  <si>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</si>
  <si>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</si>
  <si>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</si>
  <si>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</si>
  <si>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</si>
  <si>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</si>
  <si>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</si>
  <si>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</si>
  <si>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</si>
  <si>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</si>
  <si>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</si>
  <si>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</si>
  <si>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</si>
  <si>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</si>
  <si>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</si>
  <si>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</si>
  <si>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</si>
  <si>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</si>
  <si>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</si>
  <si>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</si>
  <si>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</si>
  <si>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</si>
  <si>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</si>
  <si>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</si>
  <si>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</si>
  <si>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</si>
  <si>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</si>
  <si>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</si>
  <si>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</si>
  <si>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</si>
  <si>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</si>
  <si>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</si>
  <si>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</si>
  <si>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</si>
  <si>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</si>
  <si>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</si>
  <si>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</si>
  <si>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</si>
  <si>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</si>
  <si>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</si>
  <si>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</si>
  <si>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</si>
  <si>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</si>
  <si>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</si>
  <si>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</si>
  <si>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</si>
  <si>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</si>
  <si>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</si>
  <si>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</si>
  <si>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</si>
  <si>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</si>
  <si>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</si>
  <si>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</si>
  <si>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</si>
  <si>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</si>
  <si>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</si>
  <si>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</si>
  <si>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</si>
  <si>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</si>
  <si>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</si>
  <si>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</si>
  <si>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</si>
  <si>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</si>
  <si>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</si>
  <si>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</si>
  <si>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</si>
  <si>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</si>
  <si>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</si>
  <si>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</si>
  <si>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</si>
  <si>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</si>
  <si>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</si>
  <si>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</si>
  <si>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</si>
  <si>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</si>
  <si>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</si>
  <si>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</si>
  <si>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</si>
  <si>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</si>
  <si>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</si>
  <si>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</si>
  <si>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</si>
  <si>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</si>
  <si>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</si>
  <si>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</si>
  <si>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</si>
  <si>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</si>
  <si>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</si>
  <si>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</si>
  <si>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</si>
  <si>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</si>
  <si>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</si>
  <si>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</si>
  <si>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</si>
  <si>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</si>
  <si>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</si>
  <si>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</si>
  <si>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</si>
  <si>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</si>
  <si>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</si>
  <si>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</si>
  <si>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</si>
  <si>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</si>
  <si>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</si>
  <si>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</si>
  <si>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</si>
  <si>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</si>
  <si>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</si>
  <si>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</si>
  <si>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</si>
  <si>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</si>
  <si>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</si>
  <si>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</si>
  <si>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</si>
  <si>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</si>
  <si>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</si>
  <si>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</si>
  <si>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</si>
  <si>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</si>
  <si>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</si>
  <si>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</si>
  <si>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</si>
  <si>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</si>
  <si>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</si>
  <si>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</si>
  <si>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</si>
  <si>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</si>
  <si>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</si>
  <si>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</si>
  <si>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</si>
  <si>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</si>
  <si>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</si>
  <si>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</si>
  <si>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</si>
  <si>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</si>
  <si>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</si>
  <si>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</si>
  <si>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</si>
  <si>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</si>
  <si>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</si>
  <si>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</si>
  <si>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</si>
  <si>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</si>
  <si>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</si>
  <si>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</si>
  <si>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</si>
  <si>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</si>
  <si>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</si>
  <si>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</si>
  <si>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</si>
  <si>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</si>
  <si>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</si>
  <si>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</si>
  <si>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</si>
  <si>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</si>
  <si>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</si>
  <si>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</si>
  <si>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</si>
  <si>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</si>
  <si>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</si>
  <si>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</si>
  <si>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</si>
  <si>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</si>
  <si>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</si>
  <si>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</si>
  <si>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</si>
  <si>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</si>
  <si>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</si>
  <si>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</si>
  <si>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</si>
  <si>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</si>
  <si>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</si>
  <si>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</si>
  <si>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</si>
  <si>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</si>
  <si>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</si>
  <si>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</si>
  <si>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</si>
  <si>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</si>
  <si>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</si>
  <si>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</si>
  <si>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</si>
  <si>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</si>
  <si>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</si>
  <si>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</si>
  <si>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</si>
  <si>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</si>
  <si>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</si>
  <si>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</si>
  <si>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</si>
  <si>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</si>
  <si>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</si>
  <si>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</si>
  <si>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</si>
  <si>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</si>
  <si>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</si>
  <si>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</si>
  <si>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</si>
  <si>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</si>
  <si>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</si>
  <si>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</si>
  <si>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</si>
  <si>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</si>
  <si>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</si>
  <si>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</si>
  <si>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</si>
  <si>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</si>
  <si>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</si>
  <si>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</si>
  <si>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</si>
  <si>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</si>
  <si>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</si>
  <si>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</si>
  <si>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</si>
  <si>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</si>
  <si>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</si>
  <si>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</si>
  <si>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</si>
  <si>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</si>
  <si>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</si>
  <si>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</si>
  <si>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</si>
  <si>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</si>
  <si>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</si>
  <si>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</si>
  <si>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</si>
  <si>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</si>
  <si>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</si>
  <si>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</si>
  <si>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</si>
  <si>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</si>
  <si>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</si>
  <si>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</si>
  <si>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</si>
  <si>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</si>
  <si>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</si>
  <si>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</si>
  <si>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</si>
  <si>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</si>
  <si>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</si>
  <si>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</si>
  <si>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</si>
  <si>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</si>
  <si>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</si>
  <si>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</si>
  <si>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</si>
  <si>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</si>
  <si>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</si>
  <si>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</si>
  <si>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</si>
  <si>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</si>
  <si>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</si>
  <si>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</si>
  <si>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</si>
  <si>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</si>
  <si>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</si>
  <si>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</si>
  <si>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</si>
  <si>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</si>
  <si>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</si>
  <si>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</si>
  <si>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</si>
  <si>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</si>
  <si>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</si>
  <si>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</si>
  <si>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</si>
  <si>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</si>
  <si>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</si>
  <si>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</si>
  <si>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</si>
  <si>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</si>
  <si>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</si>
  <si>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</si>
  <si>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</si>
  <si>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</si>
  <si>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</si>
  <si>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</si>
  <si>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</si>
  <si>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</si>
  <si>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</si>
  <si>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</si>
  <si>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</si>
  <si>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</si>
  <si>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</si>
  <si>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</si>
  <si>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</si>
  <si>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</si>
  <si>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</si>
  <si>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</si>
  <si>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</si>
  <si>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</si>
  <si>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</si>
  <si>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</si>
  <si>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</si>
  <si>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</si>
  <si>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</si>
  <si>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</si>
  <si>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</si>
  <si>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</si>
  <si>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</si>
  <si>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</si>
  <si>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</si>
  <si>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</si>
  <si>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</si>
  <si>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</si>
  <si>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</si>
  <si>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</si>
  <si>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</si>
  <si>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</si>
  <si>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</si>
  <si>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</si>
  <si>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</si>
  <si>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</si>
  <si>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</si>
  <si>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</si>
  <si>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</si>
  <si>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</si>
  <si>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</si>
  <si>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</si>
  <si>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</si>
  <si>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</si>
  <si>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</si>
  <si>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</si>
  <si>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</si>
  <si>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</si>
  <si>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</si>
  <si>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</si>
  <si>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</si>
  <si>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</si>
  <si>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</si>
  <si>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</si>
  <si>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</si>
  <si>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</si>
  <si>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</si>
  <si>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</si>
  <si>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</si>
  <si>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</si>
  <si>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</si>
  <si>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</si>
  <si>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</si>
  <si>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</si>
  <si>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</si>
  <si>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</si>
  <si>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</si>
  <si>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</si>
  <si>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</si>
  <si>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</si>
  <si>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</si>
  <si>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</si>
  <si>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</si>
  <si>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</si>
  <si>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</si>
  <si>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</si>
  <si>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</si>
  <si>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</si>
  <si>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</si>
  <si>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</si>
  <si>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</si>
  <si>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</si>
  <si>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</si>
  <si>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</si>
  <si>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</si>
  <si>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</si>
  <si>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</si>
  <si>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</si>
  <si>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</si>
  <si>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</si>
  <si>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</si>
  <si>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</si>
  <si>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</si>
  <si>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</si>
  <si>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</si>
  <si>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</si>
  <si>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</si>
  <si>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</si>
  <si>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</si>
  <si>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</si>
  <si>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</si>
  <si>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</si>
  <si>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</si>
  <si>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</si>
  <si>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</si>
  <si>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</si>
  <si>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</si>
  <si>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</si>
  <si>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</si>
  <si>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</si>
  <si>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</si>
  <si>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</si>
  <si>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</si>
  <si>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</si>
  <si>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</si>
  <si>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</si>
  <si>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</si>
  <si>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</si>
  <si>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</si>
  <si>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</si>
  <si>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</si>
  <si>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</si>
  <si>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</si>
  <si>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</si>
  <si>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</si>
  <si>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</si>
  <si>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</si>
  <si>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</si>
  <si>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</si>
  <si>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</si>
  <si>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</si>
  <si>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</si>
  <si>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</si>
  <si>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</si>
  <si>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</si>
  <si>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</si>
  <si>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</si>
  <si>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</si>
  <si>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</si>
  <si>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</si>
  <si>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</si>
  <si>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</si>
  <si>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</si>
  <si>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</si>
  <si>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</si>
  <si>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</si>
  <si>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</si>
  <si>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</si>
  <si>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</si>
  <si>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</si>
  <si>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</si>
  <si>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</si>
  <si>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</si>
  <si>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</si>
  <si>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</si>
  <si>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</si>
  <si>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</si>
  <si>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</si>
  <si>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</si>
  <si>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</si>
  <si>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</si>
  <si>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</si>
  <si>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</si>
  <si>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</si>
  <si>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</si>
  <si>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</si>
  <si>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</si>
  <si>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</si>
  <si>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</si>
  <si>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</si>
  <si>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</si>
  <si>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</si>
  <si>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</si>
  <si>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</si>
  <si>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</si>
  <si>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</si>
  <si>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</si>
  <si>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</si>
  <si>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</si>
  <si>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</si>
  <si>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</si>
  <si>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</si>
  <si>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</si>
  <si>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</si>
  <si>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</si>
  <si>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</si>
  <si>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</si>
  <si>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</si>
  <si>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</si>
  <si>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</si>
  <si>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</si>
  <si>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</si>
  <si>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</si>
  <si>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</si>
  <si>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</si>
  <si>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</si>
  <si>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</si>
  <si>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</si>
  <si>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</si>
  <si>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</si>
  <si>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</si>
  <si>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</si>
  <si>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</si>
  <si>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</si>
  <si>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</si>
  <si>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</si>
  <si>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</si>
  <si>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</si>
  <si>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</si>
  <si>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</si>
  <si>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</si>
  <si>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</si>
  <si>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</si>
  <si>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</si>
  <si>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</si>
  <si>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</si>
  <si>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</si>
  <si>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</si>
  <si>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</si>
  <si>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</si>
  <si>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</si>
  <si>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</si>
  <si>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</si>
  <si>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</si>
  <si>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</si>
  <si>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</si>
  <si>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</si>
  <si>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</si>
  <si>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</si>
  <si>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</si>
  <si>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</si>
  <si>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</si>
  <si>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</si>
  <si>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</si>
  <si>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</si>
  <si>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</si>
  <si>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</si>
  <si>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</si>
  <si>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</si>
  <si>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</si>
  <si>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</si>
  <si>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</si>
  <si>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</si>
  <si>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</si>
  <si>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</si>
  <si>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</si>
  <si>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</si>
  <si>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</si>
  <si>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</si>
  <si>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</si>
  <si>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</si>
  <si>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</si>
  <si>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</si>
  <si>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</si>
  <si>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</si>
  <si>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</si>
  <si>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</si>
  <si>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</si>
  <si>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</si>
  <si>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</si>
  <si>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</si>
  <si>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</si>
  <si>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</si>
  <si>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</si>
  <si>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</si>
  <si>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</si>
  <si>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</si>
  <si>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</si>
  <si>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</si>
  <si>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</si>
  <si>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</si>
  <si>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</si>
  <si>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</si>
  <si>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</si>
  <si>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</si>
  <si>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</si>
  <si>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</si>
  <si>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</si>
  <si>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</si>
  <si>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</si>
  <si>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</si>
  <si>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</si>
  <si>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</si>
  <si>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</si>
  <si>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</si>
  <si>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</si>
  <si>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</si>
  <si>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</si>
  <si>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</si>
  <si>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</si>
  <si>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</si>
  <si>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</si>
  <si>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</si>
  <si>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</si>
  <si>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</si>
  <si>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</si>
  <si>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</si>
  <si>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</si>
  <si>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</si>
  <si>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</si>
  <si>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</si>
  <si>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</si>
  <si>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</si>
  <si>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</si>
  <si>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</si>
  <si>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</si>
  <si>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</si>
  <si>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</si>
  <si>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</si>
  <si>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</si>
  <si>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</si>
  <si>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</si>
  <si>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</si>
  <si>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</si>
  <si>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</si>
  <si>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</si>
  <si>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</si>
  <si>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</si>
  <si>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</si>
  <si>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</si>
  <si>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</si>
  <si>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</si>
  <si>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</si>
  <si>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</si>
  <si>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</si>
  <si>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</si>
  <si>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</si>
  <si>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</si>
  <si>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</si>
  <si>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</si>
  <si>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</si>
  <si>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</si>
  <si>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</si>
  <si>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</si>
  <si>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</si>
  <si>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</si>
  <si>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</si>
  <si>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</si>
  <si>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</si>
  <si>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</si>
  <si>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</si>
  <si>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</si>
  <si>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</si>
  <si>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</si>
  <si>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</si>
  <si>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</si>
  <si>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</si>
  <si>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</si>
  <si>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</si>
  <si>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</si>
  <si>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</si>
  <si>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</si>
  <si>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</si>
  <si>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</si>
  <si>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</si>
  <si>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</si>
  <si>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</si>
  <si>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</si>
  <si>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</si>
  <si>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</si>
  <si>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</si>
  <si>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</si>
  <si>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</si>
  <si>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</si>
  <si>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</si>
  <si>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</si>
  <si>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</si>
  <si>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</si>
  <si>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</si>
  <si>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</si>
  <si>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</si>
  <si>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</si>
  <si>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</si>
  <si>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</si>
  <si>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</si>
  <si>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</si>
  <si>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</si>
  <si>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</si>
  <si>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</si>
  <si>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</si>
  <si>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</si>
  <si>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</si>
  <si>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</si>
  <si>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</si>
  <si>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</si>
  <si>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</si>
  <si>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</si>
  <si>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</si>
  <si>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</si>
  <si>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</si>
  <si>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</si>
  <si>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</si>
  <si>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</si>
  <si>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</si>
  <si>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</si>
  <si>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</si>
  <si>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</si>
  <si>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</si>
  <si>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</si>
  <si>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</si>
  <si>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</si>
  <si>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</si>
  <si>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</si>
  <si>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</si>
  <si>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</si>
  <si>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</si>
  <si>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</si>
  <si>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</si>
  <si>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</si>
  <si>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</si>
  <si>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</si>
  <si>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</si>
  <si>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</si>
  <si>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</si>
  <si>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</si>
  <si>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</si>
  <si>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</si>
  <si>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</si>
  <si>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</si>
  <si>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</si>
  <si>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</si>
  <si>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</si>
  <si>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</si>
  <si>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</si>
  <si>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</si>
  <si>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</si>
  <si>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</si>
  <si>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</si>
  <si>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</si>
  <si>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</si>
  <si>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</si>
  <si>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</si>
  <si>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</si>
  <si>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</si>
  <si>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</si>
  <si>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</si>
  <si>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</si>
  <si>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</si>
  <si>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</si>
  <si>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</si>
  <si>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</si>
  <si>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</si>
  <si>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</si>
  <si>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</si>
  <si>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</si>
  <si>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</si>
  <si>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</si>
  <si>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</si>
  <si>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</si>
  <si>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</si>
  <si>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</si>
  <si>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</si>
  <si>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</si>
  <si>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</si>
  <si>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</si>
  <si>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</si>
  <si>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</si>
  <si>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</si>
  <si>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</si>
  <si>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</si>
  <si>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</si>
  <si>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</si>
  <si>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</si>
  <si>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</si>
  <si>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</si>
  <si>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</si>
  <si>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</si>
  <si>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</si>
  <si>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</si>
  <si>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</si>
  <si>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</si>
  <si>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</si>
  <si>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</si>
  <si>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</si>
  <si>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</si>
  <si>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</si>
  <si>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</si>
  <si>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</si>
  <si>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</si>
  <si>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</si>
  <si>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</si>
  <si>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</si>
  <si>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</si>
  <si>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</si>
  <si>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</si>
  <si>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</si>
  <si>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</si>
  <si>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</si>
  <si>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</si>
  <si>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</si>
  <si>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</si>
  <si>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</si>
  <si>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</si>
  <si>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</si>
  <si>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</si>
  <si>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</si>
  <si>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</si>
  <si>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</si>
  <si>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</si>
  <si>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</si>
  <si>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</si>
  <si>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</si>
  <si>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</si>
  <si>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</si>
  <si>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</si>
  <si>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</si>
  <si>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</si>
  <si>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</si>
  <si>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</si>
  <si>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</si>
  <si>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</si>
  <si>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</si>
  <si>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</si>
  <si>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</si>
  <si>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</si>
  <si>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</si>
  <si>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</si>
  <si>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</si>
  <si>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</si>
  <si>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</si>
  <si>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</si>
  <si>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</si>
  <si>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</si>
  <si>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</si>
  <si>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</si>
  <si>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</si>
  <si>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</si>
  <si>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</si>
  <si>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</si>
  <si>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</si>
  <si>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</si>
  <si>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</si>
  <si>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</si>
  <si>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</si>
  <si>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</si>
  <si>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</si>
  <si>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</si>
  <si>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</si>
  <si>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</si>
  <si>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</si>
  <si>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</si>
  <si>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</si>
  <si>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</si>
  <si>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</si>
  <si>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</si>
  <si>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</si>
  <si>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</si>
  <si>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</si>
  <si>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</si>
  <si>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</si>
  <si>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</si>
  <si>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</si>
  <si>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</si>
  <si>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</si>
  <si>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</si>
  <si>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</si>
  <si>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</si>
  <si>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</si>
  <si>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</si>
  <si>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</si>
  <si>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</si>
  <si>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</si>
  <si>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</si>
  <si>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</si>
  <si>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</si>
  <si>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</si>
  <si>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</si>
  <si>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</si>
  <si>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</si>
  <si>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</si>
  <si>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</si>
  <si>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</si>
  <si>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</si>
  <si>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</si>
  <si>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</si>
  <si>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</si>
  <si>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</si>
  <si>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</si>
  <si>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</si>
  <si>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</si>
  <si>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</si>
  <si>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</si>
  <si>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</si>
  <si>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</si>
  <si>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</si>
  <si>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</si>
  <si>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</si>
  <si>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</si>
  <si>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</si>
  <si>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</si>
  <si>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</si>
  <si>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</si>
  <si>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</si>
  <si>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</si>
  <si>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</si>
  <si>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</si>
  <si>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</si>
  <si>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</si>
  <si>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</si>
  <si>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</si>
  <si>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</si>
  <si>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</si>
  <si>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</si>
  <si>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</si>
  <si>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</si>
  <si>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</si>
  <si>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</si>
  <si>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</si>
  <si>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</si>
  <si>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</si>
  <si>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</si>
  <si>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</si>
  <si>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</si>
  <si>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</si>
  <si>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</si>
  <si>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</si>
  <si>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</si>
  <si>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</si>
  <si>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</si>
  <si>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</si>
  <si>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</si>
  <si>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</si>
  <si>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</si>
  <si>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</si>
  <si>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</si>
  <si>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</si>
  <si>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</si>
  <si>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</si>
  <si>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</si>
  <si>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</si>
  <si>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</si>
  <si>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</si>
  <si>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</si>
  <si>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</si>
  <si>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</si>
  <si>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</si>
  <si>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</si>
  <si>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</si>
  <si>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</si>
  <si>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</si>
  <si>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</si>
  <si>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</si>
  <si>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</si>
  <si>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</si>
  <si>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</si>
  <si>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</si>
  <si>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</si>
  <si>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</si>
  <si>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</si>
  <si>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</si>
  <si>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</si>
  <si>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</si>
  <si>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</si>
  <si>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</si>
  <si>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</si>
  <si>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</si>
  <si>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</si>
  <si>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</si>
  <si>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</si>
  <si>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</si>
  <si>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</si>
  <si>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</si>
  <si>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</si>
  <si>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</si>
  <si>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</si>
  <si>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</si>
  <si>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</si>
  <si>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</si>
  <si>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</si>
  <si>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</si>
  <si>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</si>
  <si>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</si>
  <si>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</si>
  <si>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</si>
  <si>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</si>
  <si>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</si>
  <si>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</si>
  <si>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</si>
  <si>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</si>
  <si>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</si>
  <si>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</si>
  <si>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</si>
  <si>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</si>
  <si>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</si>
  <si>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</si>
  <si>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</si>
  <si>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</si>
  <si>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</si>
  <si>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</si>
  <si>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</si>
  <si>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</si>
  <si>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</si>
  <si>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</si>
  <si>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</si>
  <si>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</si>
  <si>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</si>
  <si>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</si>
  <si>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</si>
  <si>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</si>
  <si>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</si>
  <si>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</si>
  <si>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</si>
  <si>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</si>
  <si>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</si>
  <si>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</si>
  <si>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</si>
  <si>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</si>
  <si>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</si>
  <si>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</si>
  <si>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</si>
  <si>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</si>
  <si>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</si>
  <si>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</si>
  <si>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</si>
  <si>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</si>
  <si>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</si>
  <si>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</si>
  <si>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</si>
  <si>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</si>
  <si>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</si>
  <si>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</si>
  <si>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</si>
  <si>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</si>
  <si>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</si>
  <si>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</si>
  <si>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</si>
  <si>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</si>
  <si>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</si>
  <si>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</si>
  <si>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</si>
  <si>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</si>
  <si>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</si>
  <si>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</si>
  <si>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</si>
  <si>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</si>
  <si>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</si>
  <si>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</si>
  <si>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</si>
  <si>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</si>
  <si>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</si>
  <si>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</si>
  <si>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</si>
  <si>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</si>
  <si>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</si>
  <si>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</si>
  <si>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</si>
  <si>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</si>
  <si>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</si>
  <si>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</si>
  <si>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</si>
  <si>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</si>
  <si>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</si>
  <si>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</si>
  <si>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</si>
  <si>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</si>
  <si>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</si>
  <si>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</si>
  <si>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</si>
  <si>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</si>
  <si>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</si>
  <si>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</si>
  <si>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</si>
  <si>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</si>
  <si>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</si>
  <si>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</si>
  <si>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</si>
  <si>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</si>
  <si>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</si>
  <si>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</si>
  <si>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</si>
  <si>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</si>
  <si>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</si>
  <si>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</si>
  <si>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</si>
  <si>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</si>
  <si>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</si>
  <si>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</si>
  <si>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</si>
  <si>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</si>
  <si>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</si>
  <si>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</si>
  <si>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</si>
  <si>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</si>
  <si>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</si>
  <si>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</si>
  <si>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</si>
  <si>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</si>
  <si>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</si>
  <si>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</si>
  <si>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</si>
  <si>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</si>
  <si>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</si>
  <si>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</si>
  <si>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</si>
  <si>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</si>
  <si>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</si>
  <si>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</si>
  <si>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</si>
  <si>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</si>
  <si>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</si>
  <si>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</si>
  <si>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</si>
  <si>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</si>
  <si>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</si>
  <si>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</si>
  <si>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</si>
  <si>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</si>
  <si>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</si>
  <si>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</si>
  <si>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</si>
  <si>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</si>
  <si>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</si>
  <si>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</si>
  <si>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</si>
  <si>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</si>
  <si>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</si>
  <si>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</si>
  <si>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</si>
  <si>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</si>
  <si>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</si>
  <si>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</si>
  <si>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</si>
  <si>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</si>
  <si>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</si>
  <si>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</si>
  <si>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</si>
  <si>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</si>
  <si>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</si>
  <si>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</si>
  <si>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</si>
  <si>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</si>
  <si>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</si>
  <si>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</si>
  <si>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</si>
  <si>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</si>
  <si>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</si>
  <si>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</si>
  <si>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</si>
  <si>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</si>
  <si>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</si>
  <si>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</si>
  <si>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</si>
  <si>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</si>
  <si>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</si>
  <si>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</si>
  <si>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</si>
  <si>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</si>
  <si>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</si>
  <si>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</si>
  <si>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</si>
  <si>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</si>
  <si>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</si>
  <si>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</si>
  <si>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</si>
  <si>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</si>
  <si>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</si>
  <si>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</si>
  <si>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</si>
  <si>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</si>
  <si>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</si>
  <si>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</si>
  <si>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</si>
  <si>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</si>
  <si>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</si>
  <si>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</si>
  <si>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</si>
  <si>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</si>
  <si>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</si>
  <si>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</si>
  <si>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</si>
  <si>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</si>
  <si>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</si>
  <si>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</si>
  <si>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</si>
  <si>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</si>
  <si>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</si>
  <si>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</si>
  <si>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</si>
  <si>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</si>
  <si>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</si>
  <si>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</si>
  <si>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</si>
  <si>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</si>
  <si>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</si>
  <si>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</si>
  <si>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</si>
  <si>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</si>
  <si>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</si>
  <si>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</si>
  <si>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</si>
  <si>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</si>
  <si>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</si>
  <si>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</si>
  <si>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</si>
  <si>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</si>
  <si>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</si>
  <si>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</si>
  <si>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</si>
  <si>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</si>
  <si>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</si>
  <si>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</si>
  <si>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</si>
  <si>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</si>
  <si>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</si>
  <si>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</si>
  <si>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</si>
  <si>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</si>
  <si>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</si>
  <si>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</si>
  <si>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</si>
  <si>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</si>
  <si>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</si>
  <si>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</si>
  <si>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</si>
  <si>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</si>
  <si>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</si>
  <si>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</si>
  <si>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</si>
  <si>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</si>
  <si>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</si>
  <si>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</si>
  <si>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</si>
  <si>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</si>
  <si>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</si>
  <si>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</si>
  <si>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</si>
  <si>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</si>
  <si>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</si>
  <si>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</si>
  <si>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</si>
  <si>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</si>
  <si>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</si>
  <si>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</si>
  <si>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</si>
  <si>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</si>
  <si>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</si>
  <si>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</si>
  <si>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</si>
  <si>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</si>
  <si>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</si>
  <si>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</si>
  <si>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</si>
  <si>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</si>
  <si>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</si>
  <si>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</si>
  <si>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</si>
  <si>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</si>
  <si>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</si>
  <si>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</si>
  <si>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</si>
  <si>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</si>
  <si>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</si>
  <si>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</si>
  <si>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</si>
  <si>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</si>
  <si>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</si>
  <si>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</si>
  <si>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</si>
  <si>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</si>
  <si>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</si>
  <si>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</si>
  <si>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</si>
  <si>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</si>
  <si>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</si>
  <si>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</si>
  <si>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</si>
  <si>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</si>
  <si>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</si>
  <si>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</si>
  <si>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</si>
  <si>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</si>
  <si>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</si>
  <si>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</si>
  <si>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</si>
  <si>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</si>
  <si>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</si>
  <si>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</si>
  <si>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</si>
  <si>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</si>
  <si>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</si>
  <si>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</si>
  <si>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</si>
  <si>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</si>
  <si>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</si>
  <si>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</si>
  <si>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</si>
  <si>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</si>
  <si>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</si>
  <si>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</si>
  <si>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</si>
  <si>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</si>
  <si>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</si>
  <si>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</si>
  <si>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</si>
  <si>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</si>
  <si>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</si>
  <si>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</si>
  <si>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</si>
  <si>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</si>
  <si>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</si>
  <si>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</si>
  <si>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</si>
  <si>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</si>
  <si>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</si>
  <si>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</si>
  <si>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</si>
  <si>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</si>
  <si>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</si>
  <si>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</si>
  <si>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</si>
  <si>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</si>
  <si>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</si>
  <si>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</si>
  <si>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</si>
  <si>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</si>
  <si>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</si>
  <si>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</si>
  <si>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</si>
  <si>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</si>
  <si>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</si>
  <si>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</si>
  <si>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</si>
  <si>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</si>
  <si>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</si>
  <si>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</si>
  <si>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</si>
  <si>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</si>
  <si>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</si>
  <si>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</si>
  <si>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</si>
  <si>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</si>
  <si>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</si>
  <si>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</si>
  <si>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</si>
  <si>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</si>
  <si>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</si>
  <si>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</si>
  <si>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</si>
  <si>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</si>
  <si>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</si>
  <si>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</si>
  <si>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</si>
  <si>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</si>
  <si>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</si>
  <si>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</si>
  <si>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</si>
  <si>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</si>
  <si>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</si>
  <si>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</si>
  <si>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</si>
  <si>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</si>
  <si>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</si>
  <si>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</si>
  <si>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</si>
  <si>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</si>
  <si>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</si>
  <si>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</si>
  <si>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</si>
  <si>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</si>
  <si>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</si>
  <si>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</si>
  <si>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</si>
  <si>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</si>
  <si>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</si>
  <si>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</si>
  <si>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</si>
  <si>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</si>
  <si>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</si>
  <si>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</si>
  <si>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</si>
  <si>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</si>
  <si>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</si>
  <si>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</si>
  <si>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</si>
  <si>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</si>
  <si>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</si>
  <si>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</si>
  <si>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</si>
  <si>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</si>
  <si>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</si>
  <si>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</si>
  <si>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</si>
  <si>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</si>
  <si>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</si>
  <si>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</si>
  <si>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</si>
  <si>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</si>
  <si>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</si>
  <si>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</si>
  <si>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</si>
  <si>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</si>
  <si>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</si>
  <si>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</si>
  <si>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</si>
  <si>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</si>
  <si>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</si>
  <si>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</si>
  <si>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</si>
  <si>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</si>
  <si>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</si>
  <si>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</si>
  <si>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</si>
  <si>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</si>
  <si>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</si>
  <si>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</si>
  <si>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</si>
  <si>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</si>
  <si>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</si>
  <si>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</si>
  <si>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</si>
  <si>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</si>
  <si>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</si>
  <si>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</si>
  <si>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</si>
  <si>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</si>
  <si>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</si>
  <si>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</si>
  <si>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</si>
  <si>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</si>
  <si>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</si>
  <si>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</si>
  <si>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</si>
  <si>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</si>
  <si>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</si>
  <si>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</si>
  <si>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</si>
  <si>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</si>
  <si>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</si>
  <si>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</si>
  <si>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</si>
  <si>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</si>
  <si>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</si>
  <si>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</si>
  <si>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</si>
  <si>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</si>
  <si>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</si>
  <si>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</si>
  <si>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</si>
  <si>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</si>
  <si>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</si>
  <si>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</si>
  <si>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</si>
  <si>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</si>
  <si>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</si>
  <si>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</si>
  <si>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</si>
  <si>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</si>
  <si>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</si>
  <si>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</si>
  <si>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</si>
  <si>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</si>
  <si>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</si>
  <si>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</si>
  <si>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</si>
  <si>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</si>
  <si>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</si>
  <si>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</si>
  <si>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</si>
  <si>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</si>
  <si>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</si>
  <si>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</si>
  <si>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</si>
  <si>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</si>
  <si>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</si>
  <si>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</si>
  <si>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</si>
  <si>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</si>
  <si>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</si>
  <si>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</si>
  <si>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</si>
  <si>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</si>
  <si>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</si>
  <si>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</si>
  <si>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</si>
  <si>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</si>
  <si>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</si>
  <si>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</si>
  <si>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</si>
  <si>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</si>
  <si>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</si>
  <si>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</si>
  <si>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</si>
  <si>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</si>
  <si>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</si>
  <si>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</si>
  <si>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</si>
  <si>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</si>
  <si>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</si>
  <si>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</si>
  <si>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</si>
  <si>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</si>
  <si>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</si>
  <si>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</si>
  <si>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</si>
  <si>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</si>
  <si>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</si>
  <si>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</si>
  <si>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</si>
  <si>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</si>
  <si>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</si>
  <si>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</si>
  <si>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</si>
  <si>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</si>
  <si>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</si>
  <si>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</si>
  <si>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</si>
  <si>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</si>
  <si>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</si>
  <si>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</si>
  <si>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</si>
  <si>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</si>
  <si>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</si>
  <si>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</si>
  <si>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</si>
  <si>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</si>
  <si>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</si>
  <si>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</si>
  <si>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</si>
  <si>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</si>
  <si>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</si>
  <si>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</si>
  <si>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</si>
  <si>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</si>
  <si>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</si>
  <si>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</si>
  <si>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</si>
  <si>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</si>
  <si>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</si>
  <si>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</si>
  <si>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</si>
  <si>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</si>
  <si>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</si>
  <si>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</si>
  <si>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</si>
  <si>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</si>
  <si>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</si>
  <si>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</si>
  <si>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</si>
  <si>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</si>
  <si>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</si>
  <si>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</si>
  <si>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</si>
  <si>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</si>
  <si>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</si>
  <si>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</si>
  <si>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</si>
  <si>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</si>
  <si>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</si>
  <si>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</si>
  <si>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</si>
  <si>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</si>
  <si>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</si>
  <si>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</si>
  <si>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</si>
  <si>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</si>
  <si>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</si>
  <si>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</si>
  <si>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</si>
  <si>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</si>
  <si>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</si>
  <si>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</si>
  <si>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</si>
  <si>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</si>
  <si>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</si>
  <si>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</si>
  <si>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</si>
  <si>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</si>
  <si>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</si>
  <si>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</si>
  <si>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</si>
  <si>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</si>
  <si>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</si>
  <si>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</si>
  <si>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</si>
  <si>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</si>
  <si>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</si>
  <si>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</si>
  <si>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</si>
  <si>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</si>
  <si>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</si>
  <si>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</si>
  <si>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</si>
  <si>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</si>
  <si>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</si>
  <si>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</si>
  <si>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</si>
  <si>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</si>
  <si>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</si>
  <si>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</si>
  <si>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</si>
  <si>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</si>
  <si>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</si>
  <si>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</si>
  <si>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</si>
  <si>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</si>
  <si>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</si>
  <si>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</si>
  <si>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</si>
  <si>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</si>
  <si>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</si>
  <si>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</si>
  <si>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</si>
  <si>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</si>
  <si>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</si>
  <si>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</si>
  <si>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</si>
  <si>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</si>
  <si>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</si>
  <si>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</si>
  <si>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</si>
  <si>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</si>
  <si>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</si>
  <si>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</si>
  <si>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</si>
  <si>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</si>
  <si>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</si>
  <si>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</si>
  <si>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</si>
  <si>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</si>
  <si>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</si>
  <si>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</si>
  <si>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</si>
  <si>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</si>
  <si>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</si>
  <si>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</si>
  <si>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</si>
  <si>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</si>
  <si>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</si>
  <si>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</si>
  <si>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</si>
  <si>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</si>
  <si>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</si>
  <si>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</si>
  <si>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</si>
  <si>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</si>
  <si>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</si>
  <si>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</si>
  <si>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</si>
  <si>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</si>
  <si>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</si>
  <si>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</si>
  <si>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</si>
  <si>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</si>
  <si>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</si>
  <si>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</si>
  <si>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</si>
  <si>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</si>
  <si>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</si>
  <si>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</si>
  <si>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</si>
  <si>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</si>
  <si>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</si>
  <si>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</si>
  <si>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</si>
  <si>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</si>
  <si>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</si>
  <si>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</si>
  <si>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</si>
  <si>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</si>
  <si>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</si>
  <si>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</si>
  <si>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</si>
  <si>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</si>
  <si>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</si>
  <si>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</si>
  <si>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</si>
  <si>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</si>
  <si>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</si>
  <si>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</si>
  <si>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</si>
  <si>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</si>
  <si>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</si>
  <si>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</si>
  <si>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</si>
  <si>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</si>
  <si>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</si>
  <si>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</si>
  <si>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</si>
  <si>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</si>
  <si>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</si>
  <si>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</si>
  <si>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</si>
  <si>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</si>
  <si>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</si>
  <si>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</si>
  <si>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</si>
  <si>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</si>
  <si>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</si>
  <si>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</si>
  <si>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</si>
  <si>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</si>
  <si>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</si>
  <si>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</si>
  <si>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</si>
  <si>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</si>
  <si>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</si>
  <si>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</si>
  <si>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</si>
  <si>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</si>
  <si>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</si>
  <si>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</si>
  <si>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</si>
  <si>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</si>
  <si>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</si>
  <si>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</si>
  <si>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</si>
  <si>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</si>
  <si>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</si>
  <si>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</si>
  <si>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</si>
  <si>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</si>
  <si>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</si>
  <si>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</si>
  <si>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</si>
  <si>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</si>
  <si>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</si>
  <si>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</si>
  <si>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</si>
  <si>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</si>
  <si>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</si>
  <si>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</si>
  <si>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</si>
  <si>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</si>
  <si>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</si>
  <si>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</si>
  <si>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</si>
  <si>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</si>
  <si>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</si>
  <si>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</si>
  <si>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</si>
  <si>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</si>
  <si>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</si>
  <si>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</si>
  <si>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</si>
  <si>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</si>
  <si>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</si>
  <si>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</si>
  <si>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</si>
  <si>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</si>
  <si>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</si>
  <si>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</si>
  <si>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</si>
  <si>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</si>
  <si>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</si>
  <si>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</si>
  <si>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</si>
  <si>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</si>
  <si>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</si>
  <si>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</si>
  <si>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</si>
  <si>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</si>
  <si>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</si>
  <si>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</si>
  <si>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</si>
  <si>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</si>
  <si>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</si>
  <si>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</si>
  <si>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</si>
  <si>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</si>
  <si>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</si>
  <si>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</si>
  <si>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</si>
  <si>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</si>
  <si>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</si>
  <si>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</si>
  <si>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</si>
  <si>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</si>
  <si>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</si>
  <si>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</si>
  <si>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</si>
  <si>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</si>
  <si>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</si>
  <si>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</si>
  <si>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</si>
  <si>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</si>
  <si>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</si>
  <si>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</si>
  <si>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</si>
  <si>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</si>
  <si>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</si>
  <si>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</si>
  <si>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</si>
  <si>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</si>
  <si>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</si>
  <si>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</si>
  <si>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</si>
  <si>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</si>
  <si>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</si>
  <si>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</si>
  <si>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</si>
  <si>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</si>
  <si>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</si>
  <si>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</si>
  <si>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</si>
  <si>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</si>
  <si>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</si>
  <si>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</si>
  <si>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</si>
  <si>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</si>
  <si>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</si>
  <si>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</si>
  <si>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</si>
  <si>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</si>
  <si>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</si>
  <si>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</si>
  <si>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</si>
  <si>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</si>
  <si>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</si>
  <si>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</si>
  <si>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</si>
  <si>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</si>
  <si>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</si>
  <si>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</si>
  <si>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</si>
  <si>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</si>
  <si>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</si>
  <si>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</si>
  <si>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</si>
  <si>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</si>
  <si>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</si>
  <si>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</si>
  <si>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</si>
  <si>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</si>
  <si>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</si>
  <si>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</si>
  <si>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</si>
  <si>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</si>
  <si>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</si>
  <si>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</si>
  <si>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</si>
  <si>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</si>
  <si>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</si>
  <si>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</si>
  <si>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</si>
  <si>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</si>
  <si>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</si>
  <si>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</si>
  <si>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</si>
  <si>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</si>
  <si>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</si>
  <si>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</si>
  <si>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</si>
  <si>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</si>
  <si>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</si>
  <si>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</si>
  <si>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</si>
  <si>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</si>
  <si>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</si>
  <si>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</si>
  <si>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</si>
  <si>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</si>
  <si>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</si>
  <si>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</si>
  <si>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</si>
  <si>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</si>
  <si>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</si>
  <si>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</si>
  <si>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</si>
  <si>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</si>
  <si>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</si>
  <si>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</si>
  <si>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</si>
  <si>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</si>
  <si>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</si>
  <si>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</si>
  <si>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</si>
  <si>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</si>
  <si>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</si>
  <si>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</si>
  <si>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</si>
  <si>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</si>
  <si>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</si>
  <si>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</si>
  <si>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</si>
  <si>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</si>
  <si>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</si>
  <si>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</si>
  <si>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</si>
  <si>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</si>
  <si>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</si>
  <si>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</si>
  <si>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</si>
  <si>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</si>
  <si>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</si>
  <si>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</si>
  <si>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</si>
  <si>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</si>
  <si>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</si>
  <si>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</si>
  <si>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</si>
  <si>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</si>
  <si>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</si>
  <si>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</si>
  <si>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</si>
  <si>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</si>
  <si>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</si>
  <si>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</si>
  <si>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</si>
  <si>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</si>
  <si>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</si>
  <si>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</si>
  <si>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</si>
  <si>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</si>
  <si>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</si>
  <si>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</si>
  <si>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</si>
  <si>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</si>
  <si>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</si>
  <si>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</si>
  <si>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</si>
  <si>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</si>
  <si>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</si>
  <si>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</si>
  <si>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</si>
  <si>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</si>
  <si>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</si>
  <si>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</si>
  <si>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</si>
  <si>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</si>
  <si>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</si>
  <si>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</si>
  <si>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</si>
  <si>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</si>
  <si>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</si>
  <si>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</si>
  <si>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</si>
  <si>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</si>
  <si>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</si>
  <si>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</si>
  <si>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</si>
  <si>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</si>
  <si>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</si>
  <si>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</si>
  <si>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</si>
  <si>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</si>
  <si>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</si>
  <si>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</si>
  <si>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</si>
  <si>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</si>
  <si>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</si>
  <si>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</si>
  <si>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</si>
  <si>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</si>
  <si>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</si>
  <si>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</si>
  <si>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</si>
  <si>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</si>
  <si>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</si>
  <si>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</si>
  <si>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</si>
  <si>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</si>
  <si>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</si>
  <si>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</si>
  <si>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</si>
  <si>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</si>
  <si>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</si>
  <si>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</si>
  <si>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</si>
  <si>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</si>
  <si>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</si>
  <si>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</si>
  <si>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</si>
  <si>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</si>
  <si>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</si>
  <si>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</si>
  <si>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</si>
  <si>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</si>
  <si>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</si>
  <si>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</si>
  <si>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</si>
  <si>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</si>
  <si>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</si>
  <si>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</si>
  <si>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</si>
  <si>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</si>
  <si>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</si>
  <si>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</si>
  <si>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</si>
  <si>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</si>
  <si>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</si>
  <si>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</si>
  <si>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</si>
  <si>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</si>
  <si>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</si>
  <si>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</si>
  <si>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</si>
  <si>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</si>
  <si>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</si>
  <si>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</si>
  <si>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</si>
  <si>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</si>
  <si>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</si>
  <si>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</si>
  <si>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</si>
  <si>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</si>
  <si>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</si>
  <si>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</si>
  <si>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</si>
  <si>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</si>
  <si>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</si>
  <si>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</si>
  <si>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</si>
  <si>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</si>
  <si>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</si>
  <si>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</si>
  <si>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</si>
  <si>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</si>
  <si>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</si>
  <si>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</si>
  <si>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</si>
  <si>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</si>
  <si>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</si>
  <si>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</si>
  <si>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</si>
  <si>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</si>
  <si>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</si>
  <si>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</si>
  <si>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</si>
  <si>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</si>
  <si>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</si>
  <si>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</si>
  <si>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</si>
  <si>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</si>
  <si>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</si>
  <si>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</si>
  <si>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</si>
  <si>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</si>
  <si>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</si>
  <si>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</si>
  <si>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</si>
  <si>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</si>
  <si>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</si>
  <si>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</si>
  <si>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</si>
  <si>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</si>
  <si>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</si>
  <si>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</si>
  <si>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</si>
  <si>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</si>
  <si>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</si>
  <si>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</si>
  <si>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</si>
  <si>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</si>
  <si>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</si>
  <si>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</si>
  <si>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</si>
  <si>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</si>
  <si>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</si>
  <si>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</si>
  <si>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</si>
  <si>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</si>
  <si>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</si>
  <si>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</si>
  <si>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</si>
  <si>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</si>
  <si>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</si>
  <si>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</si>
  <si>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</si>
  <si>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</si>
  <si>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</si>
  <si>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</si>
  <si>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</si>
  <si>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</si>
  <si>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</si>
  <si>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</si>
  <si>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</si>
  <si>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</si>
  <si>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</si>
  <si>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</si>
  <si>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</si>
  <si>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</si>
  <si>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</si>
  <si>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</si>
  <si>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</si>
  <si>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</si>
  <si>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</si>
  <si>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</si>
  <si>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</si>
  <si>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</si>
  <si>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</si>
  <si>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</si>
  <si>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</si>
  <si>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</si>
  <si>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</si>
  <si>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</si>
  <si>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</si>
  <si>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</si>
  <si>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</si>
  <si>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</si>
  <si>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</si>
  <si>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</si>
  <si>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</si>
  <si>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</si>
  <si>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</si>
  <si>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</si>
  <si>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</si>
  <si>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</si>
  <si>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</si>
  <si>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</si>
  <si>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</si>
  <si>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</si>
  <si>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</si>
  <si>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</si>
  <si>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</si>
  <si>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</si>
  <si>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</si>
  <si>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</si>
  <si>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</si>
  <si>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</si>
  <si>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</si>
  <si>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</si>
  <si>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</si>
  <si>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</si>
  <si>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</si>
  <si>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</si>
  <si>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</si>
  <si>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</si>
  <si>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</si>
  <si>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</si>
  <si>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</si>
  <si>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</si>
  <si>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</si>
  <si>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</si>
  <si>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</si>
  <si>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</si>
  <si>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</si>
  <si>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</si>
  <si>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</si>
  <si>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</si>
  <si>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</si>
  <si>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</si>
  <si>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</si>
  <si>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</si>
  <si>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</si>
  <si>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</si>
  <si>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</si>
  <si>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</si>
  <si>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</si>
  <si>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</si>
  <si>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</si>
  <si>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</si>
  <si>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</si>
  <si>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</si>
  <si>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</si>
  <si>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</si>
  <si>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</si>
  <si>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</si>
  <si>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</si>
  <si>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</si>
  <si>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</si>
  <si>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</si>
  <si>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</si>
  <si>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</si>
  <si>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</si>
  <si>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</si>
  <si>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</si>
  <si>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</si>
  <si>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</si>
  <si>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</si>
  <si>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</si>
  <si>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</si>
  <si>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</si>
  <si>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</si>
  <si>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</si>
  <si>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</si>
  <si>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</si>
  <si>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</si>
  <si>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</si>
  <si>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</si>
  <si>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</si>
  <si>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</si>
  <si>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</si>
  <si>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</si>
  <si>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</si>
  <si>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</si>
  <si>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</si>
  <si>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</si>
  <si>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</si>
  <si>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</si>
  <si>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</si>
  <si>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</si>
  <si>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</si>
  <si>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</si>
  <si>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</si>
  <si>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</si>
  <si>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</si>
  <si>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</si>
  <si>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</si>
  <si>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</si>
  <si>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</si>
  <si>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</si>
  <si>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</si>
  <si>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</si>
  <si>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</si>
  <si>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</si>
  <si>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</si>
  <si>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</si>
  <si>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</si>
  <si>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</si>
  <si>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</si>
  <si>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</si>
  <si>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</si>
  <si>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</si>
  <si>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</si>
  <si>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</si>
  <si>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</si>
  <si>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</si>
  <si>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</si>
  <si>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</si>
  <si>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</si>
  <si>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</si>
  <si>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</si>
  <si>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</si>
  <si>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</si>
  <si>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</si>
  <si>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</si>
  <si>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</si>
  <si>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</si>
  <si>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</si>
  <si>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</si>
  <si>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</si>
  <si>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</si>
  <si>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</si>
  <si>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</si>
  <si>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</si>
  <si>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</si>
  <si>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</si>
  <si>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</si>
  <si>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</si>
  <si>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</si>
  <si>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</si>
  <si>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</si>
  <si>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</si>
  <si>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</si>
  <si>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</si>
  <si>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</si>
  <si>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</si>
  <si>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</si>
  <si>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</si>
  <si>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</si>
  <si>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</si>
  <si>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</si>
  <si>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</si>
  <si>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</si>
  <si>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</si>
  <si>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</si>
  <si>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</si>
  <si>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</si>
  <si>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</si>
  <si>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</si>
  <si>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</si>
  <si>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</si>
  <si>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</si>
  <si>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</si>
  <si>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</si>
  <si>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</si>
  <si>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</si>
  <si>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</si>
  <si>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</si>
  <si>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</si>
  <si>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</si>
  <si>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</si>
  <si>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</si>
  <si>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</si>
  <si>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</si>
  <si>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</si>
  <si>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</si>
  <si>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</si>
  <si>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</si>
  <si>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</si>
  <si>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</si>
  <si>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</si>
  <si>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</si>
  <si>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</si>
  <si>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</si>
  <si>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</si>
  <si>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</si>
  <si>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</si>
  <si>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</si>
  <si>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</si>
  <si>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</si>
  <si>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</si>
  <si>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</si>
  <si>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</si>
  <si>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</si>
  <si>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</si>
  <si>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</si>
  <si>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</si>
  <si>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</si>
  <si>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</si>
  <si>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</si>
  <si>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</si>
  <si>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</si>
  <si>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</si>
  <si>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</si>
  <si>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</si>
  <si>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</si>
  <si>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</si>
  <si>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</si>
  <si>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</si>
  <si>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</si>
  <si>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</si>
  <si>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</si>
  <si>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</si>
  <si>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</si>
  <si>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</si>
  <si>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</si>
  <si>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</si>
  <si>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</si>
  <si>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</si>
  <si>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</si>
  <si>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</si>
  <si>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</si>
  <si>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</si>
  <si>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</si>
  <si>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</si>
  <si>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</si>
  <si>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</si>
  <si>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</si>
  <si>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</si>
  <si>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</si>
  <si>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</si>
  <si>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</si>
  <si>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</si>
  <si>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</si>
  <si>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</si>
  <si>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</si>
  <si>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</si>
  <si>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</si>
  <si>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</si>
  <si>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</si>
  <si>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</si>
  <si>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</si>
  <si>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</si>
  <si>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</si>
  <si>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</si>
  <si>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</si>
  <si>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</si>
  <si>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</si>
  <si>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</si>
  <si>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</si>
  <si>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</si>
  <si>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</si>
  <si>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</si>
  <si>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</si>
  <si>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</si>
  <si>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</si>
  <si>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</si>
  <si>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</si>
  <si>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</si>
  <si>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</si>
  <si>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</si>
  <si>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</si>
  <si>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</si>
  <si>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</si>
  <si>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</si>
  <si>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</si>
  <si>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</si>
  <si>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</si>
  <si>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</si>
  <si>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</si>
  <si>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</si>
  <si>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</si>
  <si>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</si>
  <si>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</si>
  <si>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</si>
  <si>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</si>
  <si>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</si>
  <si>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</si>
  <si>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</si>
  <si>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</si>
  <si>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</si>
  <si>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</si>
  <si>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</si>
  <si>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</si>
  <si>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</si>
  <si>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</si>
  <si>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</si>
  <si>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</si>
  <si>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</si>
  <si>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</si>
  <si>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</si>
  <si>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</si>
  <si>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</si>
  <si>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</si>
  <si>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</si>
  <si>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</si>
  <si>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</si>
  <si>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</si>
  <si>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</si>
  <si>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</si>
  <si>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</si>
  <si>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</si>
  <si>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</si>
  <si>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</si>
  <si>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</si>
  <si>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</si>
  <si>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</si>
  <si>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</si>
  <si>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</si>
  <si>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</si>
  <si>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</si>
  <si>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</si>
  <si>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</si>
  <si>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</si>
  <si>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</si>
  <si>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</si>
  <si>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</si>
  <si>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</si>
  <si>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</si>
  <si>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</si>
  <si>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</si>
  <si>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</si>
  <si>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</si>
  <si>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</si>
  <si>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</si>
  <si>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</si>
  <si>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</si>
  <si>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</si>
  <si>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</si>
  <si>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</si>
  <si>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</si>
  <si>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</si>
  <si>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</si>
  <si>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</si>
  <si>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</si>
  <si>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</si>
  <si>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</si>
  <si>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</si>
  <si>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</si>
  <si>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</si>
  <si>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</si>
  <si>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</si>
  <si>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</si>
  <si>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</si>
  <si>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</si>
  <si>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</si>
  <si>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</si>
  <si>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</si>
  <si>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</si>
  <si>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</si>
  <si>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</si>
  <si>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</si>
  <si>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</si>
  <si>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</si>
  <si>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</si>
  <si>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</si>
  <si>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</si>
  <si>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</si>
  <si>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</si>
  <si>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</si>
  <si>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</si>
  <si>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</si>
  <si>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</si>
  <si>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</si>
  <si>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</si>
  <si>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</si>
  <si>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</si>
  <si>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</si>
  <si>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</si>
  <si>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</si>
  <si>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</si>
  <si>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</si>
  <si>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</si>
  <si>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</si>
  <si>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</si>
  <si>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</si>
  <si>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</si>
  <si>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</si>
  <si>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</si>
  <si>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</si>
  <si>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</si>
  <si>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</si>
  <si>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</si>
  <si>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</si>
  <si>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</si>
  <si>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</si>
  <si>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</si>
  <si>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</si>
  <si>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</si>
  <si>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</si>
  <si>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</si>
  <si>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</si>
  <si>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</si>
  <si>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</si>
  <si>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</si>
  <si>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</si>
  <si>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</si>
  <si>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</si>
  <si>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</si>
  <si>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</si>
  <si>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</si>
  <si>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</si>
  <si>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</si>
  <si>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</si>
  <si>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</si>
  <si>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</si>
  <si>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</si>
  <si>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</si>
  <si>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</si>
  <si>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</si>
  <si>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</si>
  <si>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</si>
  <si>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</si>
  <si>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</si>
  <si>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</si>
  <si>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</si>
  <si>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</si>
  <si>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</si>
  <si>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</si>
  <si>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</si>
  <si>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</si>
  <si>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</si>
  <si>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</si>
  <si>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</si>
  <si>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</si>
  <si>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</si>
  <si>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</si>
  <si>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</si>
  <si>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</si>
  <si>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</si>
  <si>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</si>
  <si>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</si>
  <si>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</si>
  <si>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</si>
  <si>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</si>
  <si>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</si>
  <si>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</si>
  <si>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</si>
  <si>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</si>
  <si>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</si>
  <si>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</si>
  <si>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</si>
  <si>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</si>
  <si>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</si>
  <si>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</si>
  <si>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</si>
  <si>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</si>
  <si>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</si>
  <si>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</si>
  <si>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</si>
  <si>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</si>
  <si>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</si>
  <si>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</si>
  <si>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</si>
  <si>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</si>
  <si>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</si>
  <si>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</si>
  <si>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</si>
  <si>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</si>
  <si>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</si>
  <si>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</si>
  <si>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</si>
  <si>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</si>
  <si>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</si>
  <si>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</si>
  <si>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</si>
  <si>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</si>
  <si>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</si>
  <si>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</si>
  <si>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</si>
  <si>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</si>
  <si>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</si>
  <si>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</si>
  <si>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</si>
  <si>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</si>
  <si>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</si>
  <si>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</si>
  <si>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</si>
  <si>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</si>
  <si>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</si>
  <si>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</si>
  <si>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</si>
  <si>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</si>
  <si>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</si>
  <si>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</si>
  <si>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</si>
  <si>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</si>
  <si>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</si>
  <si>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</si>
  <si>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</si>
  <si>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</si>
  <si>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</si>
  <si>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</si>
  <si>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</si>
  <si>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</si>
  <si>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</si>
  <si>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</si>
  <si>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</si>
  <si>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</si>
  <si>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</si>
  <si>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</si>
  <si>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</si>
  <si>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</si>
  <si>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</si>
  <si>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</si>
  <si>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</si>
  <si>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</si>
  <si>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</si>
  <si>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</si>
  <si>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</si>
  <si>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</si>
  <si>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</si>
  <si>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</si>
  <si>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</si>
  <si>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</si>
  <si>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</si>
  <si>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</si>
  <si>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</si>
  <si>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</si>
  <si>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</si>
  <si>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</si>
  <si>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</si>
  <si>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</si>
  <si>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</si>
  <si>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</si>
  <si>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</si>
  <si>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</si>
  <si>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</si>
  <si>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</si>
  <si>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</si>
  <si>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</si>
  <si>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</si>
  <si>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</si>
  <si>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</si>
  <si>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</si>
  <si>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</si>
  <si>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</si>
  <si>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</si>
  <si>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</si>
  <si>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</si>
  <si>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</si>
  <si>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</si>
  <si>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</si>
  <si>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</si>
  <si>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</si>
  <si>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</si>
  <si>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</si>
  <si>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</si>
  <si>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</si>
  <si>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</si>
  <si>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</si>
  <si>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</si>
  <si>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</si>
  <si>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</si>
  <si>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</si>
  <si>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</si>
  <si>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</si>
  <si>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</si>
  <si>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</si>
  <si>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</si>
  <si>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</si>
  <si>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</si>
  <si>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</si>
  <si>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</si>
  <si>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</si>
  <si>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</si>
  <si>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</si>
  <si>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</si>
  <si>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</si>
  <si>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</si>
  <si>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</si>
  <si>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</si>
  <si>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</si>
  <si>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</si>
  <si>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</si>
  <si>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</si>
  <si>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</si>
  <si>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</si>
  <si>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</si>
  <si>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</si>
  <si>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</si>
  <si>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</si>
  <si>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</si>
  <si>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</si>
  <si>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</si>
  <si>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</si>
  <si>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</si>
  <si>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</si>
  <si>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</si>
  <si>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</si>
  <si>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</si>
  <si>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</si>
  <si>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</si>
  <si>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</si>
  <si>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</si>
  <si>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</si>
  <si>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</si>
  <si>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</si>
  <si>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</si>
  <si>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</si>
  <si>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</si>
  <si>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</si>
  <si>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</si>
  <si>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</si>
  <si>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</si>
  <si>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</si>
  <si>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</si>
  <si>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</si>
  <si>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</si>
  <si>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</si>
  <si>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</si>
  <si>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</si>
  <si>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</si>
  <si>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</si>
  <si>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</si>
  <si>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</si>
  <si>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</si>
  <si>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</si>
  <si>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</si>
  <si>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</si>
  <si>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</si>
  <si>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</si>
  <si>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</si>
  <si>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</si>
  <si>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</si>
  <si>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</si>
  <si>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</si>
  <si>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</si>
  <si>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</si>
  <si>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</si>
  <si>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</si>
  <si>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</si>
  <si>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</si>
  <si>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</si>
  <si>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</si>
  <si>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</si>
  <si>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</si>
  <si>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</si>
  <si>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</si>
  <si>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</si>
  <si>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</si>
  <si>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</si>
  <si>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</si>
  <si>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</si>
  <si>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</si>
  <si>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</si>
  <si>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</si>
  <si>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</si>
  <si>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</si>
  <si>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</si>
  <si>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</si>
  <si>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</si>
  <si>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</si>
  <si>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</si>
  <si>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</si>
  <si>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</si>
  <si>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</si>
  <si>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</si>
  <si>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</si>
  <si>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</si>
  <si>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</si>
  <si>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</si>
  <si>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</si>
  <si>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</si>
  <si>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</si>
  <si>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</si>
  <si>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</si>
  <si>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</si>
  <si>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</si>
  <si>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</si>
  <si>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</si>
  <si>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</si>
  <si>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</si>
  <si>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</si>
  <si>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</si>
  <si>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</si>
  <si>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</si>
  <si>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</si>
  <si>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</si>
  <si>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</si>
  <si>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</si>
  <si>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</si>
  <si>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</si>
  <si>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</si>
  <si>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</si>
  <si>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</si>
  <si>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</si>
  <si>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</si>
  <si>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</si>
  <si>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</si>
  <si>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</si>
  <si>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</si>
  <si>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</si>
  <si>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</si>
  <si>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</si>
  <si>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</si>
  <si>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</si>
  <si>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</si>
  <si>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</si>
  <si>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</si>
  <si>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</si>
  <si>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</si>
  <si>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</si>
  <si>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</si>
  <si>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</si>
  <si>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</si>
  <si>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</si>
  <si>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</si>
  <si>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</si>
  <si>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</si>
  <si>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</si>
  <si>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</si>
  <si>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</si>
  <si>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</si>
  <si>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</si>
  <si>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</si>
  <si>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</si>
  <si>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</si>
  <si>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</si>
  <si>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</si>
  <si>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</si>
  <si>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</si>
  <si>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</si>
  <si>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</si>
  <si>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</si>
  <si>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</si>
  <si>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</si>
  <si>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</si>
  <si>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</si>
  <si>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</si>
  <si>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</si>
  <si>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</si>
  <si>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</si>
  <si>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</si>
  <si>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</si>
  <si>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</si>
  <si>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</si>
  <si>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</si>
  <si>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</si>
  <si>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</si>
  <si>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</si>
  <si>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</si>
  <si>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</si>
  <si>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</si>
  <si>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</si>
  <si>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</si>
  <si>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</si>
  <si>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</si>
  <si>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</si>
  <si>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</si>
  <si>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</si>
  <si>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</si>
  <si>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</si>
  <si>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</si>
  <si>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</si>
  <si>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</si>
  <si>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</si>
  <si>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</si>
  <si>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</si>
  <si>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</si>
  <si>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</si>
  <si>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</si>
  <si>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</si>
  <si>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</si>
  <si>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</si>
  <si>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</si>
  <si>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</si>
  <si>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</si>
  <si>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</si>
  <si>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</si>
  <si>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</si>
  <si>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</si>
  <si>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</si>
  <si>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</si>
  <si>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</si>
  <si>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</si>
  <si>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</si>
  <si>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</si>
  <si>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</si>
  <si>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</si>
  <si>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</si>
  <si>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</si>
  <si>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</si>
  <si>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</si>
  <si>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</si>
  <si>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</si>
  <si>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</si>
  <si>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</si>
  <si>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</si>
  <si>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</si>
  <si>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</si>
  <si>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</si>
  <si>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</si>
  <si>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</si>
  <si>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</si>
  <si>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</si>
  <si>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</si>
  <si>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</si>
  <si>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</si>
  <si>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</si>
  <si>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</si>
  <si>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</si>
  <si>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</si>
  <si>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</si>
  <si>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</si>
  <si>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</si>
  <si>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</si>
  <si>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</si>
  <si>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</si>
  <si>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</si>
  <si>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</si>
  <si>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</si>
  <si>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</si>
  <si>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</si>
  <si>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</si>
  <si>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</si>
  <si>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</si>
  <si>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</si>
  <si>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</si>
  <si>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</si>
  <si>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</si>
  <si>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</si>
  <si>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</si>
  <si>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</si>
  <si>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</si>
  <si>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</si>
  <si>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</si>
  <si>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</si>
  <si>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</si>
  <si>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</si>
  <si>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</si>
  <si>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</si>
  <si>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</si>
  <si>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</si>
  <si>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</si>
  <si>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</si>
  <si>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</si>
  <si>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</si>
  <si>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</si>
  <si>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</si>
  <si>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</si>
  <si>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</si>
  <si>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</si>
  <si>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</si>
  <si>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</si>
  <si>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</si>
  <si>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</si>
  <si>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</si>
  <si>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</si>
  <si>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</si>
  <si>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</si>
  <si>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</si>
  <si>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</si>
  <si>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</si>
  <si>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</si>
  <si>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</si>
  <si>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</si>
  <si>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</si>
  <si>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</si>
  <si>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</si>
  <si>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</si>
  <si>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</si>
  <si>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</si>
  <si>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</si>
  <si>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</si>
  <si>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</si>
  <si>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</si>
  <si>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</si>
  <si>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</si>
  <si>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</si>
  <si>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</si>
  <si>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</si>
  <si>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</si>
  <si>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</si>
  <si>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</si>
  <si>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</si>
  <si>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</si>
  <si>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</si>
  <si>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</si>
  <si>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</si>
  <si>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</si>
  <si>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</si>
  <si>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</si>
  <si>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</si>
  <si>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</si>
  <si>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</si>
  <si>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</si>
  <si>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</si>
  <si>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</si>
  <si>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</si>
  <si>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</si>
  <si>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</si>
  <si>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</si>
  <si>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</si>
  <si>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</si>
  <si>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</si>
  <si>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</si>
  <si>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</si>
  <si>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</si>
  <si>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</si>
  <si>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</si>
  <si>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</si>
  <si>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</si>
  <si>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</si>
  <si>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</si>
  <si>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</si>
  <si>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</si>
  <si>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</si>
  <si>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</si>
  <si>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</si>
  <si>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</si>
  <si>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</si>
  <si>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</si>
  <si>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</si>
  <si>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</si>
  <si>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</si>
  <si>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</si>
  <si>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</si>
  <si>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</si>
  <si>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</si>
  <si>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</si>
  <si>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</si>
  <si>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</si>
  <si>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</si>
  <si>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</si>
  <si>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</si>
  <si>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</si>
  <si>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</si>
  <si>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</si>
  <si>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</si>
  <si>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</si>
  <si>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</si>
  <si>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</si>
  <si>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</si>
  <si>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</si>
  <si>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</si>
  <si>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</si>
  <si>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</si>
  <si>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</si>
  <si>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</si>
  <si>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</si>
  <si>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</si>
  <si>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</si>
  <si>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</si>
  <si>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</si>
  <si>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</si>
  <si>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</si>
  <si>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</si>
  <si>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</si>
  <si>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</si>
  <si>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</si>
  <si>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</si>
  <si>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</si>
  <si>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</si>
  <si>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</si>
  <si>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</si>
  <si>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</si>
  <si>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</si>
  <si>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</si>
  <si>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</si>
  <si>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</si>
  <si>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</si>
  <si>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</si>
  <si>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</si>
  <si>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</si>
  <si>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</si>
  <si>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</si>
  <si>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</si>
  <si>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</si>
  <si>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</si>
  <si>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</si>
  <si>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</si>
  <si>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</si>
  <si>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</si>
  <si>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</si>
  <si>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</si>
  <si>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</si>
  <si>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</si>
  <si>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</si>
  <si>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</si>
  <si>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</si>
  <si>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</si>
  <si>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</si>
  <si>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</si>
  <si>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</si>
  <si>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</si>
  <si>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</si>
  <si>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</si>
  <si>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</si>
  <si>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</si>
  <si>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</si>
  <si>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</si>
  <si>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</si>
  <si>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</si>
  <si>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</si>
  <si>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</si>
  <si>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</si>
  <si>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</si>
  <si>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</si>
  <si>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</si>
  <si>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</si>
  <si>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</si>
  <si>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</si>
  <si>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</si>
  <si>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</si>
  <si>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</si>
  <si>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</si>
  <si>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</si>
  <si>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</si>
  <si>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</si>
  <si>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</si>
  <si>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</si>
  <si>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</si>
  <si>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</si>
  <si>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</si>
  <si>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</si>
  <si>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</si>
  <si>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</si>
  <si>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</si>
  <si>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</si>
  <si>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</si>
  <si>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</si>
  <si>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</si>
  <si>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</si>
  <si>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</si>
  <si>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</si>
  <si>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</si>
  <si>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</si>
  <si>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</si>
  <si>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</si>
  <si>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</si>
  <si>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</si>
  <si>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</si>
  <si>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</si>
  <si>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</si>
  <si>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</si>
  <si>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</si>
  <si>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</si>
  <si>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</si>
  <si>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</si>
  <si>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</si>
  <si>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</si>
  <si>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</si>
  <si>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</si>
  <si>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</si>
  <si>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</si>
  <si>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</si>
  <si>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</si>
  <si>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</si>
  <si>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</si>
  <si>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</si>
  <si>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</si>
  <si>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</si>
  <si>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</si>
  <si>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</si>
  <si>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</si>
  <si>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</si>
  <si>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</si>
  <si>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</si>
  <si>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</si>
  <si>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</si>
  <si>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</si>
  <si>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</si>
  <si>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</si>
  <si>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</si>
  <si>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</si>
  <si>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</si>
  <si>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</si>
  <si>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</si>
  <si>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</si>
  <si>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</si>
  <si>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</si>
  <si>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</si>
  <si>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</si>
  <si>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</si>
  <si>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</si>
  <si>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</si>
  <si>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</si>
  <si>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</si>
  <si>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</si>
  <si>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</si>
  <si>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</si>
  <si>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</si>
  <si>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</si>
  <si>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</si>
  <si>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</si>
  <si>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</si>
  <si>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</si>
  <si>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</si>
  <si>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</si>
  <si>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</si>
  <si>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</si>
  <si>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</si>
  <si>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</si>
  <si>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</si>
  <si>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</si>
  <si>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</si>
  <si>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</si>
  <si>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</si>
  <si>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</si>
  <si>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</si>
  <si>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</si>
  <si>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</si>
  <si>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</si>
  <si>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</si>
  <si>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</si>
  <si>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</si>
  <si>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</si>
  <si>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</si>
  <si>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</si>
  <si>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</si>
  <si>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</si>
  <si>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</si>
  <si>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</si>
  <si>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</si>
  <si>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</si>
  <si>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</si>
  <si>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</si>
  <si>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</si>
  <si>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</si>
  <si>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</si>
  <si>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</si>
  <si>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</si>
  <si>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</si>
  <si>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</si>
  <si>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</si>
  <si>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</si>
  <si>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</si>
  <si>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</si>
  <si>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</si>
  <si>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</si>
  <si>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</si>
  <si>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</si>
  <si>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</si>
  <si>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</si>
  <si>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</si>
  <si>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</si>
  <si>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</si>
  <si>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</si>
  <si>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</si>
  <si>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</si>
  <si>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</si>
  <si>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</si>
  <si>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</si>
  <si>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</si>
  <si>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</si>
  <si>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</si>
  <si>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</si>
  <si>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</si>
  <si>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</si>
  <si>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</si>
  <si>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</si>
  <si>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</si>
  <si>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</si>
  <si>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</si>
  <si>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</si>
  <si>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</si>
  <si>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</si>
  <si>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</si>
  <si>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</si>
  <si>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</si>
  <si>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</si>
  <si>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</si>
  <si>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</si>
  <si>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</si>
  <si>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</si>
  <si>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</si>
  <si>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</si>
  <si>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</si>
  <si>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</si>
  <si>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</si>
  <si>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</si>
  <si>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</si>
  <si>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</si>
  <si>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</si>
  <si>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</si>
  <si>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</si>
  <si>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</si>
  <si>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</si>
  <si>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</si>
  <si>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</si>
  <si>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</si>
  <si>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</si>
  <si>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</si>
  <si>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</si>
  <si>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</si>
  <si>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</si>
  <si>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</si>
  <si>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</si>
  <si>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</si>
  <si>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</si>
  <si>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</si>
  <si>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</si>
  <si>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</si>
  <si>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</si>
  <si>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</si>
  <si>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</si>
  <si>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</si>
  <si>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</si>
  <si>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</si>
  <si>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</si>
  <si>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</si>
  <si>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</si>
  <si>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</si>
  <si>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</si>
  <si>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</si>
  <si>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</si>
  <si>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</si>
  <si>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</si>
  <si>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</si>
  <si>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</si>
  <si>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</si>
  <si>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</si>
  <si>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</si>
  <si>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</si>
  <si>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</si>
  <si>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</si>
  <si>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</si>
  <si>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</si>
  <si>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</si>
  <si>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</si>
  <si>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</si>
  <si>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</si>
  <si>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</si>
  <si>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</si>
  <si>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</si>
  <si>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</si>
  <si>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</si>
  <si>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</si>
  <si>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</si>
  <si>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</si>
  <si>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</si>
  <si>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</si>
  <si>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</si>
  <si>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</si>
  <si>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</si>
  <si>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</si>
  <si>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</si>
  <si>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</si>
  <si>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</si>
  <si>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</si>
  <si>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</si>
  <si>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</si>
  <si>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</si>
  <si>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</si>
  <si>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</si>
  <si>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</si>
  <si>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</si>
  <si>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</si>
  <si>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</si>
  <si>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</si>
  <si>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</si>
  <si>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</si>
  <si>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</si>
  <si>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</si>
  <si>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</si>
  <si>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</si>
  <si>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</si>
  <si>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</si>
  <si>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</si>
  <si>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</si>
  <si>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</si>
  <si>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</si>
  <si>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</si>
  <si>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</si>
  <si>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</si>
  <si>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</si>
  <si>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</si>
  <si>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</si>
  <si>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</si>
  <si>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</si>
  <si>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</si>
  <si>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</si>
  <si>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</si>
  <si>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</si>
  <si>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</si>
  <si>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</si>
  <si>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</si>
  <si>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</si>
  <si>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</si>
  <si>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</si>
  <si>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</si>
  <si>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</si>
  <si>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</si>
  <si>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</si>
  <si>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</si>
  <si>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</si>
  <si>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</si>
  <si>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</si>
  <si>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</si>
  <si>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</si>
  <si>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</si>
  <si>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</si>
  <si>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</si>
  <si>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</si>
  <si>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</si>
  <si>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</si>
  <si>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</si>
  <si>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</si>
  <si>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</si>
  <si>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</si>
  <si>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</si>
  <si>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</si>
  <si>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</si>
  <si>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</si>
  <si>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</si>
  <si>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</si>
  <si>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</si>
  <si>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</si>
  <si>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</si>
  <si>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</si>
  <si>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</si>
  <si>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</si>
  <si>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</si>
  <si>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</si>
  <si>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</si>
  <si>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</si>
  <si>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</si>
  <si>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</si>
  <si>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</si>
  <si>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</si>
  <si>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</si>
  <si>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</si>
  <si>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</si>
  <si>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</si>
  <si>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</si>
  <si>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</si>
  <si>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</si>
  <si>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</si>
  <si>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</si>
  <si>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</si>
  <si>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</si>
  <si>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</si>
  <si>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</si>
  <si>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</si>
  <si>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</si>
  <si>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</si>
  <si>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</si>
  <si>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</si>
  <si>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</si>
  <si>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</si>
  <si>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</si>
  <si>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</si>
  <si>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</si>
  <si>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</si>
  <si>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</si>
  <si>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</si>
  <si>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</si>
  <si>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</si>
  <si>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</si>
  <si>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</si>
  <si>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</si>
  <si>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</si>
  <si>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</si>
  <si>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</si>
  <si>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</si>
  <si>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</si>
  <si>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</si>
  <si>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</si>
  <si>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</si>
  <si>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</si>
  <si>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</si>
  <si>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</si>
  <si>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</si>
  <si>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</si>
  <si>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</si>
  <si>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</si>
  <si>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</si>
  <si>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</si>
  <si>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</si>
  <si>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</si>
  <si>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</si>
  <si>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</si>
  <si>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</si>
  <si>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</si>
  <si>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</si>
  <si>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</si>
  <si>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</si>
  <si>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</si>
  <si>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</si>
  <si>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</si>
  <si>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</si>
  <si>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</si>
  <si>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</si>
  <si>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</si>
  <si>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</si>
  <si>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</si>
  <si>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</si>
  <si>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</si>
  <si>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</si>
  <si>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</si>
  <si>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</si>
  <si>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</si>
  <si>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</si>
  <si>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</si>
  <si>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</si>
  <si>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</si>
  <si>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</si>
  <si>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</si>
  <si>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</si>
  <si>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</si>
  <si>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</si>
  <si>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</si>
  <si>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</si>
  <si>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</si>
  <si>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</si>
  <si>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</si>
  <si>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</si>
  <si>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</si>
  <si>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</si>
  <si>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</si>
  <si>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</si>
  <si>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</si>
  <si>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</si>
  <si>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</si>
  <si>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</si>
  <si>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</si>
  <si>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</si>
  <si>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</si>
  <si>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</si>
  <si>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</si>
  <si>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</si>
  <si>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</si>
  <si>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</si>
  <si>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</si>
  <si>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</si>
  <si>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</si>
  <si>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</si>
  <si>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</si>
  <si>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</si>
  <si>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</si>
  <si>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</si>
  <si>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</si>
  <si>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</si>
  <si>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</si>
  <si>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</si>
  <si>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</si>
  <si>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</si>
  <si>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</si>
  <si>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</si>
  <si>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</si>
  <si>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</si>
  <si>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</si>
  <si>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</si>
  <si>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</si>
  <si>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</si>
  <si>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</si>
  <si>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</si>
  <si>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</si>
  <si>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</si>
  <si>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</si>
  <si>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</si>
  <si>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</si>
  <si>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</si>
  <si>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</si>
  <si>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</si>
  <si>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</si>
  <si>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</si>
  <si>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</si>
  <si>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</si>
  <si>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</si>
  <si>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</si>
  <si>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</si>
  <si>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</si>
  <si>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</si>
  <si>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</si>
  <si>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</si>
  <si>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</si>
  <si>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</si>
  <si>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</si>
  <si>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</si>
  <si>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</si>
  <si>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</si>
  <si>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</si>
  <si>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</si>
  <si>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</si>
  <si>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</si>
  <si>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</si>
  <si>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</si>
  <si>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</si>
  <si>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</si>
  <si>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</si>
  <si>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</si>
  <si>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</si>
  <si>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</si>
  <si>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</si>
  <si>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</si>
  <si>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</si>
  <si>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</si>
  <si>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</si>
  <si>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</si>
  <si>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</si>
  <si>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</si>
  <si>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</si>
  <si>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</si>
  <si>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</si>
  <si>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</si>
  <si>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</si>
  <si>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</si>
  <si>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</si>
  <si>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</si>
  <si>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</si>
  <si>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</si>
  <si>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</si>
  <si>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</si>
  <si>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</si>
  <si>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</si>
  <si>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</si>
  <si>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</si>
  <si>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</si>
  <si>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</si>
  <si>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</si>
  <si>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</si>
  <si>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</si>
  <si>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</si>
  <si>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</si>
  <si>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</si>
  <si>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</si>
  <si>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</si>
  <si>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</si>
  <si>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</si>
  <si>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</si>
  <si>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</si>
  <si>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</si>
  <si>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</si>
  <si>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</si>
  <si>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</si>
  <si>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</si>
  <si>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</si>
  <si>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</si>
  <si>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</si>
  <si>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</si>
  <si>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</si>
  <si>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</si>
  <si>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</si>
  <si>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</si>
  <si>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</si>
  <si>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</si>
  <si>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</si>
  <si>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</si>
  <si>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</si>
  <si>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</si>
  <si>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</si>
  <si>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</si>
  <si>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</si>
  <si>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</si>
  <si>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</si>
  <si>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</si>
  <si>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</si>
  <si>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</si>
  <si>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</si>
  <si>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</si>
  <si>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</si>
  <si>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</si>
  <si>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</si>
  <si>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</si>
  <si>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</si>
  <si>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</si>
  <si>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</si>
  <si>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</si>
  <si>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</si>
  <si>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</si>
  <si>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</si>
  <si>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</si>
  <si>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</si>
  <si>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</si>
  <si>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</si>
  <si>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</si>
  <si>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</si>
  <si>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</si>
  <si>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</si>
  <si>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</si>
  <si>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</si>
  <si>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</si>
  <si>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</si>
  <si>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</si>
  <si>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</si>
  <si>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</si>
  <si>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</si>
  <si>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</si>
  <si>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</si>
  <si>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</si>
  <si>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</si>
  <si>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</si>
  <si>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</si>
  <si>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</si>
  <si>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</si>
  <si>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</si>
  <si>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</si>
  <si>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</si>
  <si>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</si>
  <si>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</si>
  <si>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</si>
  <si>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</si>
  <si>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</si>
  <si>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</si>
  <si>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</si>
  <si>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</si>
  <si>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</si>
  <si>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</si>
  <si>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</si>
  <si>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</si>
  <si>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</si>
  <si>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</si>
  <si>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</si>
  <si>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</si>
  <si>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</si>
  <si>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</si>
  <si>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</si>
  <si>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</si>
  <si>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</si>
  <si>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</si>
  <si>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</si>
  <si>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</si>
  <si>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</si>
  <si>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</si>
  <si>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</si>
  <si>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</si>
  <si>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</si>
  <si>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</si>
  <si>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</si>
  <si>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</si>
  <si>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</si>
  <si>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</si>
  <si>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</si>
  <si>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</si>
  <si>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</si>
  <si>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</si>
  <si>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</si>
  <si>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</si>
  <si>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</si>
  <si>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</si>
  <si>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</si>
  <si>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</si>
  <si>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</si>
  <si>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</si>
  <si>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</si>
  <si>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</si>
  <si>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</si>
  <si>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</si>
  <si>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</si>
  <si>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</si>
  <si>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</si>
  <si>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</si>
  <si>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</si>
  <si>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</si>
  <si>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</si>
  <si>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</si>
  <si>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</si>
  <si>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</si>
  <si>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</si>
  <si>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</si>
  <si>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</si>
  <si>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</si>
  <si>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</si>
  <si>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</si>
  <si>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</si>
  <si>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</si>
  <si>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</si>
  <si>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</si>
  <si>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</si>
  <si>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</si>
  <si>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</si>
  <si>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</si>
  <si>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</si>
  <si>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</si>
  <si>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</si>
  <si>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</si>
  <si>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</si>
  <si>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</si>
  <si>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</si>
  <si>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</si>
  <si>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</si>
  <si>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</si>
  <si>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</si>
  <si>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</si>
  <si>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</si>
  <si>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</si>
  <si>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</si>
  <si>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</si>
  <si>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</si>
  <si>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</si>
  <si>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</si>
  <si>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</si>
  <si>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</si>
  <si>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</si>
  <si>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</si>
  <si>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</si>
  <si>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</si>
  <si>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</si>
  <si>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</si>
  <si>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</si>
  <si>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</si>
  <si>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</si>
  <si>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</si>
  <si>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</si>
  <si>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</si>
  <si>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</si>
  <si>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</si>
  <si>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</si>
  <si>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</si>
  <si>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</si>
  <si>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</si>
  <si>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</si>
  <si>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</si>
  <si>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</si>
  <si>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</si>
  <si>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</si>
  <si>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</si>
  <si>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</si>
  <si>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</si>
  <si>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</si>
  <si>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</si>
  <si>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</si>
  <si>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</si>
  <si>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</si>
  <si>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</si>
  <si>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</si>
  <si>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</si>
  <si>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</si>
  <si>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</si>
  <si>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</si>
  <si>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</si>
  <si>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</si>
  <si>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</si>
  <si>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</si>
  <si>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</si>
  <si>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</si>
  <si>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</si>
  <si>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</si>
  <si>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</si>
  <si>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</si>
  <si>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</si>
  <si>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</si>
  <si>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</si>
  <si>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</si>
  <si>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</si>
  <si>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</si>
  <si>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</si>
  <si>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</si>
  <si>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</si>
  <si>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</si>
  <si>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</si>
  <si>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</si>
  <si>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</si>
  <si>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</si>
  <si>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</si>
  <si>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</si>
  <si>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</si>
  <si>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</si>
  <si>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</si>
  <si>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</si>
  <si>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</si>
  <si>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</si>
  <si>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</si>
  <si>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</si>
  <si>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</si>
  <si>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</si>
  <si>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</si>
  <si>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</si>
  <si>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</si>
  <si>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</si>
  <si>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</si>
  <si>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</si>
  <si>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</si>
  <si>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</si>
  <si>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</si>
  <si>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</si>
  <si>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</si>
  <si>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</si>
  <si>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</si>
  <si>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</si>
  <si>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</si>
  <si>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</si>
  <si>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</si>
  <si>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</si>
  <si>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</si>
  <si>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</si>
  <si>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</si>
  <si>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</si>
  <si>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</si>
  <si>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</si>
  <si>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</si>
  <si>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</si>
  <si>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</si>
  <si>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</si>
  <si>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</si>
  <si>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</si>
  <si>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</si>
  <si>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</si>
  <si>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</si>
  <si>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</si>
  <si>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</si>
  <si>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</si>
  <si>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</si>
  <si>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</si>
  <si>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</si>
  <si>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</si>
  <si>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</si>
  <si>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</si>
  <si>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</si>
  <si>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</si>
  <si>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</si>
  <si>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</si>
  <si>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</si>
  <si>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</si>
  <si>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</si>
  <si>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</si>
  <si>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</si>
  <si>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</si>
  <si>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</si>
  <si>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</si>
  <si>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</si>
  <si>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</si>
  <si>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</si>
  <si>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</si>
  <si>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</si>
  <si>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</si>
  <si>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</si>
  <si>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</si>
  <si>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</si>
  <si>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</si>
  <si>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</si>
  <si>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</si>
  <si>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</si>
  <si>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</si>
  <si>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</si>
  <si>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</si>
  <si>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</si>
  <si>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</si>
  <si>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</si>
  <si>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</si>
  <si>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</si>
  <si>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</si>
  <si>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</si>
  <si>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</si>
  <si>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</si>
  <si>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</si>
  <si>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</si>
  <si>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</si>
  <si>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</si>
  <si>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</si>
  <si>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</si>
  <si>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</si>
  <si>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</si>
  <si>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</si>
  <si>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</si>
  <si>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</si>
  <si>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</si>
  <si>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</si>
  <si>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</si>
  <si>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</si>
  <si>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</si>
  <si>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</si>
  <si>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</si>
  <si>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</si>
  <si>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</si>
  <si>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</si>
  <si>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</si>
  <si>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</si>
  <si>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</si>
  <si>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</si>
  <si>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</si>
  <si>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</si>
  <si>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</si>
  <si>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</si>
  <si>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</si>
  <si>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</si>
  <si>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</si>
  <si>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</si>
  <si>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</si>
  <si>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</si>
  <si>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</si>
  <si>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</si>
  <si>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</si>
  <si>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</si>
  <si>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</si>
  <si>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</si>
  <si>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</si>
  <si>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</si>
  <si>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</si>
  <si>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</si>
  <si>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</si>
  <si>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</si>
  <si>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</si>
  <si>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</si>
  <si>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</si>
  <si>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</si>
  <si>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</si>
  <si>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</si>
  <si>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</si>
  <si>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</si>
  <si>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</si>
  <si>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</si>
  <si>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</si>
  <si>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</si>
  <si>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</si>
  <si>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</si>
  <si>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</si>
  <si>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</si>
  <si>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</si>
  <si>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</si>
  <si>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</si>
  <si>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</si>
  <si>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</si>
  <si>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</si>
  <si>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</si>
  <si>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</si>
  <si>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</si>
  <si>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</si>
  <si>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</si>
  <si>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</si>
  <si>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</si>
  <si>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</si>
  <si>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</si>
  <si>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</si>
  <si>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</si>
  <si>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</si>
  <si>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</si>
  <si>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</si>
  <si>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</si>
  <si>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</si>
  <si>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</si>
  <si>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</si>
  <si>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</si>
  <si>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</si>
  <si>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</si>
  <si>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</si>
  <si>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</si>
  <si>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</si>
  <si>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</si>
  <si>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</si>
  <si>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</si>
  <si>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</si>
  <si>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</si>
  <si>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</si>
  <si>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</si>
  <si>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</si>
  <si>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</si>
  <si>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</si>
  <si>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</si>
  <si>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</si>
  <si>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</si>
  <si>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</si>
  <si>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</si>
  <si>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</si>
  <si>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</si>
  <si>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</si>
  <si>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</si>
  <si>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</si>
  <si>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</si>
  <si>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</si>
  <si>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</si>
  <si>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</si>
  <si>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</si>
  <si>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</si>
  <si>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</si>
  <si>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</si>
  <si>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</si>
  <si>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</si>
  <si>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</si>
  <si>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</si>
  <si>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</si>
  <si>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</si>
  <si>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</si>
  <si>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</si>
  <si>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</si>
  <si>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</si>
  <si>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</si>
  <si>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</si>
  <si>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</si>
  <si>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</si>
  <si>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</si>
  <si>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</si>
  <si>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</si>
  <si>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</si>
  <si>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</si>
  <si>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</si>
  <si>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</si>
  <si>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</si>
  <si>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</si>
  <si>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</si>
  <si>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</si>
  <si>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</si>
  <si>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</si>
  <si>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</si>
  <si>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</si>
  <si>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</si>
  <si>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</si>
  <si>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</si>
  <si>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</si>
  <si>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</si>
  <si>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</si>
  <si>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</si>
  <si>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</si>
  <si>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</si>
  <si>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</si>
  <si>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</si>
  <si>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</si>
  <si>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</si>
  <si>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</si>
  <si>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</si>
  <si>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</si>
  <si>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</si>
  <si>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</si>
  <si>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</si>
  <si>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</si>
  <si>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</si>
  <si>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</si>
  <si>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</si>
  <si>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</si>
  <si>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</si>
  <si>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</si>
  <si>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</si>
  <si>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</si>
  <si>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</si>
  <si>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</si>
  <si>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</si>
  <si>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</si>
  <si>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</si>
  <si>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</si>
  <si>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</si>
  <si>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</si>
  <si>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</si>
  <si>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</si>
  <si>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</si>
  <si>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</si>
  <si>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</si>
  <si>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</si>
  <si>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</si>
  <si>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</si>
  <si>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</si>
  <si>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</si>
  <si>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</si>
  <si>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</si>
  <si>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</si>
  <si>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</si>
  <si>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</si>
  <si>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</si>
  <si>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</si>
  <si>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</si>
  <si>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</si>
  <si>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</si>
  <si>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</si>
  <si>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</si>
  <si>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</si>
  <si>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</si>
  <si>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</si>
  <si>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</si>
  <si>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</si>
  <si>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</si>
  <si>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</si>
  <si>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</si>
  <si>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</si>
  <si>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</si>
  <si>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</si>
  <si>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</si>
  <si>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</si>
  <si>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</si>
  <si>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</si>
  <si>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</si>
  <si>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</si>
  <si>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</si>
  <si>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</si>
  <si>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</si>
  <si>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</si>
  <si>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</si>
  <si>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</si>
  <si>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</si>
  <si>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</si>
  <si>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</si>
  <si>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</si>
  <si>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</si>
  <si>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</si>
  <si>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</si>
  <si>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</si>
  <si>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</si>
  <si>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</si>
  <si>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</si>
  <si>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</si>
  <si>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</si>
  <si>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</si>
  <si>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</si>
  <si>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</si>
  <si>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</si>
  <si>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</si>
  <si>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</si>
  <si>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</si>
  <si>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</si>
  <si>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</si>
  <si>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</si>
  <si>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</si>
  <si>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</si>
  <si>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</si>
  <si>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</si>
  <si>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</si>
  <si>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</si>
  <si>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</si>
  <si>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</si>
  <si>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</si>
  <si>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</si>
  <si>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</si>
  <si>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</si>
  <si>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</si>
  <si>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</si>
  <si>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</si>
  <si>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</si>
  <si>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</si>
  <si>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</si>
  <si>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</si>
  <si>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</si>
  <si>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</si>
  <si>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</si>
  <si>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</si>
  <si>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</si>
  <si>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</si>
  <si>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</si>
  <si>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</si>
  <si>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</si>
  <si>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</si>
  <si>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</si>
  <si>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</si>
  <si>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</si>
  <si>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</si>
  <si>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</si>
  <si>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</si>
  <si>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</si>
  <si>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</si>
  <si>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</si>
  <si>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</si>
  <si>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</si>
  <si>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</si>
  <si>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</si>
  <si>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</si>
  <si>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</si>
  <si>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</si>
  <si>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</si>
  <si>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</si>
  <si>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</si>
  <si>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</si>
  <si>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</si>
  <si>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</si>
  <si>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</si>
  <si>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</si>
  <si>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</si>
  <si>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</si>
  <si>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</si>
  <si>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</si>
  <si>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</si>
  <si>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</si>
  <si>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</si>
  <si>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</si>
  <si>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</si>
  <si>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</si>
  <si>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</si>
  <si>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</si>
  <si>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</si>
  <si>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</si>
  <si>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</si>
  <si>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</si>
  <si>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</si>
  <si>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</si>
  <si>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</si>
  <si>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</si>
  <si>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</si>
  <si>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</si>
  <si>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</si>
  <si>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</si>
  <si>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</si>
  <si>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</si>
  <si>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</si>
  <si>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</si>
  <si>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</si>
  <si>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</si>
  <si>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</si>
  <si>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</si>
  <si>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</si>
  <si>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</si>
  <si>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</si>
  <si>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</si>
  <si>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</si>
  <si>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</si>
  <si>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</si>
  <si>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</si>
  <si>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</si>
  <si>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</si>
  <si>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</si>
  <si>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</si>
  <si>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</si>
  <si>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</si>
  <si>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</si>
  <si>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</si>
  <si>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</si>
  <si>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</si>
  <si>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</si>
  <si>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</si>
  <si>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</si>
  <si>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</si>
  <si>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</si>
  <si>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</si>
  <si>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</si>
  <si>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</si>
  <si>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</si>
  <si>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</si>
  <si>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</si>
  <si>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</si>
  <si>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</si>
  <si>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</si>
  <si>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</si>
  <si>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</si>
  <si>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</si>
  <si>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</si>
  <si>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</si>
  <si>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</si>
  <si>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</si>
  <si>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</si>
  <si>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</si>
  <si>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</si>
  <si>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</si>
  <si>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</si>
  <si>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</si>
  <si>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</si>
  <si>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</si>
  <si>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</si>
  <si>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</si>
  <si>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</si>
  <si>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</si>
  <si>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</si>
  <si>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</si>
  <si>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</si>
  <si>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</si>
  <si>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</si>
  <si>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</si>
  <si>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</si>
  <si>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</si>
  <si>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</si>
  <si>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</si>
  <si>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</si>
  <si>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</si>
  <si>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</si>
  <si>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</si>
  <si>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</si>
  <si>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</si>
  <si>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</si>
  <si>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</si>
  <si>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</si>
  <si>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</si>
  <si>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</si>
  <si>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</si>
  <si>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</si>
  <si>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</si>
  <si>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</si>
  <si>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</si>
  <si>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</si>
  <si>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</si>
  <si>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</si>
  <si>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</si>
  <si>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</si>
  <si>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</si>
  <si>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</si>
  <si>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</si>
  <si>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</si>
  <si>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</si>
  <si>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</si>
  <si>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</si>
  <si>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</si>
  <si>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</si>
  <si>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</si>
  <si>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</si>
  <si>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</si>
  <si>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</si>
  <si>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</si>
  <si>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</si>
  <si>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</si>
  <si>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</si>
  <si>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</si>
  <si>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</si>
  <si>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</si>
  <si>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</si>
  <si>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</si>
  <si>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</si>
  <si>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</si>
  <si>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</si>
  <si>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</si>
  <si>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</si>
  <si>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</si>
  <si>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</si>
  <si>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</si>
  <si>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</si>
  <si>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</si>
  <si>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</si>
  <si>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</si>
  <si>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</si>
  <si>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</si>
  <si>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</si>
  <si>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</si>
  <si>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</si>
  <si>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</si>
  <si>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</si>
  <si>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</si>
  <si>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</si>
  <si>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</si>
  <si>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</si>
  <si>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</si>
  <si>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</si>
  <si>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</si>
  <si>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</si>
  <si>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</si>
  <si>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</si>
  <si>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</si>
  <si>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</si>
  <si>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</si>
  <si>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</si>
  <si>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</si>
  <si>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</si>
  <si>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</si>
  <si>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</si>
  <si>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</si>
  <si>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</si>
  <si>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</si>
  <si>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</si>
  <si>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</si>
  <si>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</si>
  <si>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</si>
  <si>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</si>
  <si>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</si>
  <si>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</si>
  <si>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</si>
  <si>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</si>
  <si>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</si>
  <si>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</si>
  <si>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</si>
  <si>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</si>
  <si>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</si>
  <si>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</si>
  <si>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</si>
  <si>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</si>
  <si>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</si>
  <si>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</si>
  <si>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</si>
  <si>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</si>
  <si>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</si>
  <si>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</si>
  <si>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</si>
  <si>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</si>
  <si>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</si>
  <si>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</si>
  <si>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</si>
  <si>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</si>
  <si>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</si>
  <si>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</si>
  <si>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</si>
  <si>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</si>
  <si>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</si>
  <si>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</si>
  <si>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</si>
  <si>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</si>
  <si>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</si>
  <si>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</si>
  <si>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</si>
  <si>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</si>
  <si>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</si>
  <si>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</si>
  <si>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</si>
  <si>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</si>
  <si>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</si>
  <si>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</si>
  <si>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</si>
  <si>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</si>
  <si>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</si>
  <si>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</si>
  <si>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</si>
  <si>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</si>
  <si>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</si>
  <si>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</si>
  <si>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</si>
  <si>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</si>
  <si>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</si>
  <si>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</si>
  <si>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</si>
  <si>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</si>
  <si>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</si>
  <si>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</si>
  <si>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</si>
  <si>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</si>
  <si>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</si>
  <si>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</si>
  <si>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</si>
  <si>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</si>
  <si>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</si>
  <si>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</si>
  <si>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</si>
  <si>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</si>
  <si>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</si>
  <si>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</si>
  <si>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</si>
  <si>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</si>
  <si>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</si>
  <si>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</si>
  <si>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</si>
  <si>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</si>
  <si>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</si>
  <si>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</si>
  <si>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</si>
  <si>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</si>
  <si>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</si>
  <si>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</si>
  <si>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</si>
  <si>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</si>
  <si>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</si>
  <si>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</si>
  <si>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</si>
  <si>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</si>
  <si>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</si>
  <si>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</si>
  <si>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</si>
  <si>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</si>
  <si>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</si>
  <si>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</si>
  <si>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</si>
  <si>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</si>
  <si>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</si>
  <si>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</si>
  <si>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</si>
  <si>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</si>
  <si>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</si>
  <si>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</si>
  <si>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</si>
  <si>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</si>
  <si>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</si>
  <si>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</si>
  <si>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</si>
  <si>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</si>
  <si>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</si>
  <si>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</si>
  <si>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</si>
  <si>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</si>
  <si>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</si>
  <si>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</si>
  <si>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</si>
  <si>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</si>
  <si>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</si>
  <si>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</si>
  <si>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</si>
  <si>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</si>
  <si>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</si>
  <si>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</si>
  <si>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</si>
  <si>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</si>
  <si>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</si>
  <si>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</si>
  <si>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</si>
  <si>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</si>
  <si>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</si>
  <si>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</si>
  <si>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</si>
  <si>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</si>
  <si>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</si>
  <si>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</si>
  <si>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</si>
  <si>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</si>
  <si>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</si>
  <si>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</si>
  <si>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</si>
  <si>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</si>
  <si>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</si>
  <si>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</si>
  <si>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</si>
  <si>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</si>
  <si>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</si>
  <si>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</si>
  <si>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</si>
  <si>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</si>
  <si>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</si>
  <si>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</si>
  <si>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</si>
  <si>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</si>
  <si>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</si>
  <si>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</si>
  <si>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</si>
  <si>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</si>
  <si>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</si>
  <si>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</si>
  <si>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</si>
  <si>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</si>
  <si>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</si>
  <si>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</si>
  <si>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</si>
  <si>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</si>
  <si>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</si>
  <si>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</si>
  <si>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</si>
  <si>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</si>
  <si>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</si>
  <si>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</si>
  <si>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</si>
  <si>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</si>
  <si>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</si>
  <si>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</si>
  <si>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</si>
  <si>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</si>
  <si>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</si>
  <si>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</si>
  <si>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</si>
  <si>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</si>
  <si>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</si>
  <si>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</si>
  <si>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</si>
  <si>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</si>
  <si>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</si>
  <si>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</si>
  <si>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</si>
  <si>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</si>
  <si>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</si>
  <si>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</si>
  <si>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</si>
  <si>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</si>
  <si>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</si>
  <si>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</si>
  <si>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</si>
  <si>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</si>
  <si>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</si>
  <si>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</si>
  <si>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</si>
  <si>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</si>
  <si>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</si>
  <si>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</si>
  <si>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</si>
  <si>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</si>
  <si>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</si>
  <si>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</si>
  <si>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</si>
  <si>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</si>
  <si>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</si>
  <si>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</si>
  <si>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</si>
  <si>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</si>
  <si>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</si>
  <si>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</si>
  <si>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</si>
  <si>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</si>
  <si>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</si>
  <si>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</si>
  <si>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</si>
  <si>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</si>
  <si>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</si>
  <si>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</si>
  <si>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</si>
  <si>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</si>
  <si>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</si>
  <si>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</si>
  <si>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</si>
  <si>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</si>
  <si>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</si>
  <si>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</si>
  <si>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</si>
  <si>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</si>
  <si>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</si>
  <si>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</si>
  <si>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</si>
  <si>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</si>
  <si>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</si>
  <si>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</si>
  <si>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</si>
  <si>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</si>
  <si>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</si>
  <si>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</si>
  <si>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</si>
  <si>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</si>
  <si>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</si>
  <si>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</si>
  <si>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</si>
  <si>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</si>
  <si>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</si>
  <si>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</si>
  <si>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</si>
  <si>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</si>
  <si>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</si>
  <si>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</si>
  <si>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</si>
  <si>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</si>
  <si>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</si>
  <si>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</si>
  <si>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</si>
  <si>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</si>
  <si>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</si>
  <si>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</si>
  <si>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</si>
  <si>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</si>
  <si>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</si>
  <si>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</si>
  <si>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</si>
  <si>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</si>
  <si>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</si>
  <si>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</si>
  <si>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</si>
  <si>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</si>
  <si>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</si>
  <si>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</si>
  <si>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</si>
  <si>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</si>
  <si>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</si>
  <si>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</si>
  <si>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</si>
  <si>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</si>
  <si>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</si>
  <si>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</si>
  <si>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</si>
  <si>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</si>
  <si>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</si>
  <si>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</si>
  <si>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</si>
  <si>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</si>
  <si>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</si>
  <si>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</si>
  <si>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</si>
  <si>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</si>
  <si>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</si>
  <si>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</si>
  <si>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</si>
  <si>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</si>
  <si>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</si>
  <si>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</si>
  <si>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</si>
  <si>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</si>
  <si>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</si>
  <si>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</si>
  <si>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</si>
  <si>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</si>
  <si>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</si>
  <si>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</si>
  <si>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</si>
  <si>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</si>
  <si>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</si>
  <si>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</si>
  <si>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</si>
  <si>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</si>
  <si>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</si>
  <si>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</si>
  <si>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</si>
  <si>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</si>
  <si>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</si>
  <si>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</si>
  <si>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</si>
  <si>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</si>
  <si>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</si>
  <si>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</si>
  <si>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</si>
  <si>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</si>
  <si>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</si>
  <si>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</si>
  <si>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</si>
  <si>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</si>
  <si>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</si>
  <si>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</si>
  <si>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</si>
  <si>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</si>
  <si>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</si>
  <si>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</si>
  <si>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</si>
  <si>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</si>
  <si>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</si>
  <si>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</si>
  <si>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</si>
  <si>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</si>
  <si>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</si>
  <si>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</si>
  <si>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</si>
  <si>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</si>
  <si>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</si>
  <si>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</si>
  <si>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</si>
  <si>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</si>
  <si>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</si>
  <si>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</si>
  <si>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</si>
  <si>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</si>
  <si>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</si>
  <si>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</si>
  <si>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</si>
  <si>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</si>
  <si>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</si>
  <si>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</si>
  <si>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</si>
  <si>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</si>
  <si>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</si>
  <si>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</si>
  <si>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</si>
  <si>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</si>
  <si>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</si>
  <si>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</si>
  <si>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</si>
  <si>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</si>
  <si>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</si>
  <si>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</si>
  <si>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</si>
  <si>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</si>
  <si>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</si>
  <si>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</si>
  <si>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</si>
  <si>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</si>
  <si>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</si>
  <si>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</si>
  <si>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</si>
  <si>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</si>
  <si>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</si>
  <si>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</si>
  <si>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</si>
  <si>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</si>
  <si>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</si>
  <si>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</si>
  <si>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</si>
  <si>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</si>
  <si>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</si>
  <si>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</si>
  <si>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</si>
  <si>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</si>
  <si>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</si>
  <si>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</si>
  <si>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</si>
  <si>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</si>
  <si>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</si>
  <si>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</si>
  <si>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</si>
  <si>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</si>
  <si>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</si>
  <si>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</si>
  <si>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</si>
  <si>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</si>
  <si>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</si>
  <si>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</si>
  <si>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</si>
  <si>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</si>
  <si>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</si>
  <si>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</si>
  <si>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</si>
  <si>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</si>
  <si>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</si>
  <si>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</si>
  <si>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</si>
  <si>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</si>
  <si>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</si>
  <si>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</si>
  <si>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</si>
  <si>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</si>
  <si>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</si>
  <si>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</si>
  <si>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</si>
  <si>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</si>
  <si>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</si>
  <si>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</si>
  <si>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</si>
  <si>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</si>
  <si>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</si>
  <si>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</si>
  <si>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</si>
  <si>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</si>
  <si>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</si>
  <si>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</si>
  <si>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</si>
  <si>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</si>
  <si>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</si>
  <si>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</si>
  <si>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</si>
  <si>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</si>
  <si>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</si>
  <si>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</si>
  <si>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</si>
  <si>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</si>
  <si>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</si>
  <si>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</si>
  <si>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</si>
  <si>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</si>
  <si>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</si>
  <si>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</si>
  <si>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</si>
  <si>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</si>
  <si>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</si>
  <si>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</si>
  <si>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</si>
  <si>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</si>
  <si>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</si>
  <si>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</si>
  <si>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</si>
  <si>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</si>
  <si>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</si>
  <si>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</si>
  <si>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</si>
  <si>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</si>
  <si>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</si>
  <si>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</si>
  <si>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</si>
  <si>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</si>
  <si>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</si>
  <si>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</si>
  <si>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</si>
  <si>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</si>
  <si>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</si>
  <si>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</si>
  <si>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</si>
  <si>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</si>
  <si>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</si>
  <si>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</si>
  <si>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</si>
  <si>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</si>
  <si>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</si>
  <si>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</si>
  <si>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</si>
  <si>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</si>
  <si>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</si>
  <si>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</si>
  <si>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</si>
  <si>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</si>
  <si>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</si>
  <si>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</si>
  <si>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</si>
  <si>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</si>
  <si>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</si>
  <si>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</si>
  <si>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</si>
  <si>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</si>
  <si>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</si>
  <si>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</si>
  <si>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</si>
  <si>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</si>
  <si>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</si>
  <si>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</si>
  <si>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</si>
  <si>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</si>
  <si>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</si>
  <si>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</si>
  <si>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</si>
  <si>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</si>
  <si>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</si>
  <si>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</si>
  <si>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</si>
  <si>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</si>
  <si>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</si>
  <si>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</si>
  <si>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</si>
  <si>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</si>
  <si>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</si>
  <si>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</si>
  <si>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</si>
  <si>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</si>
  <si>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</si>
  <si>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</si>
  <si>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</si>
  <si>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</si>
  <si>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</si>
  <si>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</si>
  <si>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</si>
  <si>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</si>
  <si>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</si>
  <si>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</si>
  <si>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</si>
  <si>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</si>
  <si>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</si>
  <si>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</si>
  <si>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</si>
  <si>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</si>
  <si>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</si>
  <si>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</si>
  <si>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</si>
  <si>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</si>
  <si>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</si>
  <si>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</si>
  <si>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</si>
  <si>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</si>
  <si>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</si>
  <si>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</si>
  <si>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</si>
  <si>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</si>
  <si>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</si>
  <si>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</si>
  <si>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</si>
  <si>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</si>
  <si>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</si>
  <si>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</si>
  <si>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</si>
  <si>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</si>
  <si>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</si>
  <si>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</si>
  <si>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</si>
  <si>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</si>
  <si>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</si>
  <si>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</si>
  <si>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</si>
  <si>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</si>
  <si>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</si>
  <si>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</si>
  <si>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</si>
  <si>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</si>
  <si>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</si>
  <si>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</si>
  <si>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</si>
  <si>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</si>
  <si>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</si>
  <si>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</si>
  <si>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</si>
  <si>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</si>
  <si>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</si>
  <si>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</si>
  <si>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</si>
  <si>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</si>
  <si>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</si>
  <si>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</si>
  <si>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</si>
  <si>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</si>
  <si>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</si>
  <si>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</si>
  <si>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</si>
  <si>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</si>
  <si>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</si>
  <si>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</si>
  <si>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</si>
  <si>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</si>
  <si>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</si>
  <si>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</si>
  <si>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</si>
  <si>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</si>
  <si>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</si>
  <si>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</si>
  <si>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</si>
  <si>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</si>
  <si>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</si>
  <si>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</si>
  <si>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</si>
  <si>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</si>
  <si>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</si>
  <si>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</si>
  <si>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</si>
  <si>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</si>
  <si>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</si>
  <si>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</si>
  <si>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</si>
  <si>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</si>
  <si>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</si>
  <si>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</si>
  <si>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</si>
  <si>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</si>
  <si>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</si>
  <si>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</si>
  <si>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</si>
  <si>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</si>
  <si>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</si>
  <si>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</si>
  <si>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</si>
  <si>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</si>
  <si>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</si>
  <si>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</si>
  <si>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</si>
  <si>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</si>
  <si>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</si>
  <si>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</si>
  <si>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</si>
  <si>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</si>
  <si>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</si>
  <si>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</si>
  <si>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</si>
  <si>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</si>
  <si>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</si>
  <si>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</si>
  <si>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</si>
  <si>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</si>
  <si>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</si>
  <si>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</si>
  <si>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</si>
  <si>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</si>
  <si>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</si>
  <si>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</si>
  <si>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</si>
  <si>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</si>
  <si>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</si>
  <si>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</si>
  <si>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</si>
  <si>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</si>
  <si>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</si>
  <si>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</si>
  <si>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</si>
  <si>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</si>
  <si>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</si>
  <si>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</si>
  <si>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</si>
  <si>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</si>
  <si>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</si>
  <si>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</si>
  <si>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</si>
  <si>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</si>
  <si>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</si>
  <si>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</si>
  <si>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</si>
  <si>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</si>
  <si>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</si>
  <si>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</si>
  <si>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</si>
  <si>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</si>
  <si>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</si>
  <si>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</si>
  <si>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</si>
  <si>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</si>
  <si>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</si>
  <si>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</si>
  <si>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</si>
  <si>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</si>
  <si>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</si>
  <si>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</si>
  <si>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</si>
  <si>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</si>
  <si>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</si>
  <si>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</si>
  <si>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</si>
  <si>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</si>
  <si>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</si>
  <si>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</si>
  <si>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</si>
  <si>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</si>
  <si>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</si>
  <si>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</si>
  <si>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</si>
  <si>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</si>
  <si>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</si>
  <si>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</si>
  <si>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</si>
  <si>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</si>
  <si>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</si>
  <si>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</si>
  <si>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</si>
  <si>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</si>
  <si>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</si>
  <si>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</si>
  <si>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</si>
  <si>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</si>
  <si>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</si>
  <si>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</si>
  <si>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</si>
  <si>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</si>
  <si>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</si>
  <si>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</si>
  <si>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</si>
  <si>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</si>
  <si>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</si>
  <si>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</si>
  <si>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</si>
  <si>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</si>
  <si>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</si>
  <si>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</si>
  <si>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</si>
  <si>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</si>
  <si>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</si>
  <si>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</si>
  <si>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</si>
  <si>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</si>
  <si>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</si>
  <si>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</si>
  <si>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</si>
  <si>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</si>
  <si>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</si>
  <si>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</si>
  <si>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</si>
  <si>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</si>
  <si>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</si>
  <si>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</si>
  <si>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</si>
  <si>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</si>
  <si>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</si>
  <si>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</si>
  <si>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</si>
  <si>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</si>
  <si>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</si>
  <si>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</si>
  <si>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</si>
  <si>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</si>
  <si>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</si>
  <si>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</si>
  <si>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</si>
  <si>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</si>
  <si>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</si>
  <si>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</si>
  <si>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</si>
  <si>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</si>
  <si>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</si>
  <si>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</si>
  <si>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</si>
  <si>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</si>
  <si>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</si>
  <si>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</si>
  <si>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</si>
  <si>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</si>
  <si>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</si>
  <si>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</si>
  <si>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</si>
  <si>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</si>
  <si>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</si>
  <si>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</si>
  <si>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</si>
  <si>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</si>
  <si>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</si>
  <si>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</si>
  <si>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</si>
  <si>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</si>
  <si>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</si>
  <si>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</si>
  <si>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</si>
  <si>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</si>
  <si>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</si>
  <si>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</si>
  <si>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</si>
  <si>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</si>
  <si>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</si>
  <si>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</si>
  <si>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</si>
  <si>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</si>
  <si>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</si>
  <si>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</si>
  <si>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</si>
  <si>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</si>
  <si>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</si>
  <si>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</si>
  <si>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</si>
  <si>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</si>
  <si>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</si>
  <si>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</si>
  <si>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</si>
  <si>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</si>
  <si>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</si>
  <si>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</si>
  <si>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</si>
  <si>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</si>
  <si>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</si>
  <si>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</si>
  <si>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</si>
  <si>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</si>
  <si>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</si>
  <si>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</si>
  <si>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</si>
  <si>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</si>
  <si>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</si>
  <si>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</si>
  <si>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</si>
  <si>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</si>
  <si>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</si>
  <si>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</si>
  <si>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</si>
  <si>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</si>
  <si>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</si>
  <si>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</si>
  <si>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</si>
  <si>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</si>
  <si>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</si>
  <si>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</si>
  <si>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</si>
  <si>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</si>
  <si>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</si>
  <si>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</si>
  <si>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</si>
  <si>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</si>
  <si>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</si>
  <si>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</si>
  <si>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</si>
  <si>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</si>
  <si>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</si>
  <si>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</si>
  <si>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</si>
  <si>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</si>
  <si>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</si>
  <si>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</si>
  <si>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</si>
  <si>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</si>
  <si>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</si>
  <si>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</si>
  <si>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</si>
  <si>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</si>
  <si>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</si>
  <si>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</si>
  <si>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</si>
  <si>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</si>
  <si>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</si>
  <si>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</si>
  <si>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</si>
  <si>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</si>
  <si>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</si>
  <si>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</si>
  <si>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</si>
  <si>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</si>
  <si>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</si>
  <si>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</si>
  <si>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</si>
  <si>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</si>
  <si>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</si>
  <si>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</si>
  <si>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</si>
  <si>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</si>
  <si>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</si>
  <si>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</si>
  <si>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</si>
  <si>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</si>
  <si>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</si>
  <si>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</si>
  <si>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</si>
  <si>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</si>
  <si>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</si>
  <si>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</si>
  <si>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</si>
  <si>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</si>
  <si>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</si>
  <si>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</si>
  <si>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</si>
  <si>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</si>
  <si>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</si>
  <si>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</si>
  <si>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</si>
  <si>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</si>
  <si>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</si>
  <si>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</si>
  <si>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</si>
  <si>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</si>
  <si>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</si>
  <si>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</si>
  <si>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</si>
  <si>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</si>
  <si>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</si>
  <si>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</si>
  <si>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</si>
  <si>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</si>
  <si>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</si>
  <si>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</si>
  <si>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</si>
  <si>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</si>
  <si>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</si>
  <si>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</si>
  <si>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</si>
  <si>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</si>
  <si>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</si>
  <si>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</si>
  <si>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</si>
  <si>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</si>
  <si>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</si>
  <si>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</si>
  <si>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</si>
  <si>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</si>
  <si>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</si>
  <si>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</si>
  <si>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</si>
  <si>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</si>
  <si>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</si>
  <si>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</si>
  <si>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</si>
  <si>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</si>
  <si>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</si>
  <si>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</si>
  <si>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</si>
  <si>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</si>
  <si>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</si>
  <si>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</si>
  <si>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</si>
  <si>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</si>
  <si>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</si>
  <si>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</si>
  <si>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</si>
  <si>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</si>
  <si>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</si>
  <si>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</si>
  <si>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</si>
  <si>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</si>
  <si>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</si>
  <si>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</si>
  <si>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</si>
  <si>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</si>
  <si>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</si>
  <si>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</si>
  <si>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</si>
  <si>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</si>
  <si>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</si>
  <si>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</si>
  <si>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</si>
  <si>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</si>
  <si>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</si>
  <si>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</si>
  <si>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</si>
  <si>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</si>
  <si>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</si>
  <si>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</si>
  <si>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</si>
  <si>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</si>
  <si>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</si>
  <si>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</si>
  <si>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</si>
  <si>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</si>
  <si>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</si>
  <si>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</si>
  <si>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</si>
  <si>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</si>
  <si>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</si>
  <si>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</si>
  <si>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</si>
  <si>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</si>
  <si>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</si>
  <si>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</si>
  <si>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</si>
  <si>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</si>
  <si>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</si>
  <si>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</si>
  <si>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</si>
  <si>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</si>
  <si>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</si>
  <si>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</si>
  <si>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</si>
  <si>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</si>
  <si>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</si>
  <si>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</si>
  <si>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</si>
  <si>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</si>
  <si>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</si>
  <si>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</si>
  <si>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</si>
  <si>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</si>
  <si>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</si>
  <si>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</si>
  <si>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</si>
  <si>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</si>
  <si>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</si>
  <si>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</si>
  <si>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</si>
  <si>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</si>
  <si>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</si>
  <si>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</si>
  <si>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</si>
  <si>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</si>
  <si>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</si>
  <si>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</si>
  <si>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</si>
  <si>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</si>
  <si>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</si>
  <si>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</si>
  <si>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</si>
  <si>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</si>
  <si>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</si>
  <si>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</si>
  <si>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</si>
  <si>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</si>
  <si>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</si>
  <si>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</si>
  <si>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</si>
  <si>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</si>
  <si>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</si>
  <si>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</si>
  <si>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</si>
  <si>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</si>
  <si>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</si>
  <si>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</si>
  <si>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</si>
  <si>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</si>
  <si>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</si>
  <si>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</si>
  <si>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</si>
  <si>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</si>
  <si>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</si>
  <si>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</si>
  <si>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</si>
  <si>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</si>
  <si>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</si>
  <si>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</si>
  <si>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</si>
  <si>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</si>
  <si>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</si>
  <si>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</si>
  <si>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</si>
  <si>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</si>
  <si>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</si>
  <si>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</si>
  <si>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</si>
  <si>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</si>
  <si>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</si>
  <si>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</si>
  <si>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</si>
  <si>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</si>
  <si>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</si>
  <si>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</si>
  <si>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</si>
  <si>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</si>
  <si>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</si>
  <si>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</si>
  <si>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</si>
  <si>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</si>
  <si>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</si>
  <si>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</si>
  <si>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</si>
  <si>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</si>
  <si>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</si>
  <si>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</si>
  <si>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</si>
  <si>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</si>
  <si>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</si>
  <si>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</si>
  <si>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</si>
  <si>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</si>
  <si>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</si>
  <si>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</si>
  <si>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</si>
  <si>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</si>
  <si>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</si>
  <si>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</si>
  <si>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</si>
  <si>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</si>
  <si>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</si>
  <si>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</si>
  <si>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</si>
  <si>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</si>
  <si>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</si>
  <si>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</si>
  <si>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</si>
  <si>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</si>
  <si>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</si>
  <si>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</si>
  <si>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</si>
  <si>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</si>
  <si>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</si>
  <si>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</si>
  <si>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</si>
  <si>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</si>
  <si>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</si>
  <si>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</si>
  <si>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</si>
  <si>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</si>
  <si>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</si>
  <si>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</si>
  <si>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</si>
  <si>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</si>
  <si>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</si>
  <si>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</si>
  <si>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</si>
  <si>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</si>
  <si>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</si>
  <si>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</si>
  <si>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</si>
  <si>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</si>
  <si>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</si>
  <si>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</si>
  <si>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</si>
  <si>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</si>
  <si>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</si>
  <si>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</si>
  <si>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</si>
  <si>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</si>
  <si>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</si>
  <si>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</si>
  <si>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</si>
  <si>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</si>
  <si>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</si>
  <si>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</si>
  <si>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</si>
  <si>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</si>
  <si>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</si>
  <si>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</si>
  <si>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</si>
  <si>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</si>
  <si>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</si>
  <si>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</si>
  <si>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</si>
  <si>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</si>
  <si>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</si>
  <si>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</si>
  <si>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</si>
  <si>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</si>
  <si>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</si>
  <si>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</si>
  <si>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</si>
  <si>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</si>
  <si>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</si>
  <si>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</si>
  <si>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</si>
  <si>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</si>
  <si>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</si>
  <si>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</si>
  <si>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</si>
  <si>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</si>
  <si>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</si>
  <si>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</si>
  <si>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</si>
  <si>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</si>
  <si>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</si>
  <si>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</si>
  <si>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</si>
  <si>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</si>
  <si>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</si>
  <si>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</si>
  <si>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</si>
  <si>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</si>
  <si>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</si>
  <si>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</si>
  <si>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</si>
  <si>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</si>
  <si>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</si>
  <si>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</si>
  <si>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</si>
  <si>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</si>
  <si>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</si>
  <si>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</si>
  <si>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</si>
  <si>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</si>
  <si>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</si>
  <si>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</si>
  <si>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</si>
  <si>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</si>
  <si>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</si>
  <si>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</si>
  <si>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</si>
  <si>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</si>
  <si>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</si>
  <si>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</si>
  <si>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</si>
  <si>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</si>
  <si>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</si>
  <si>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</si>
  <si>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</si>
  <si>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</si>
  <si>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</si>
  <si>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</si>
  <si>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</si>
  <si>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</si>
  <si>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</si>
  <si>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</si>
  <si>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</si>
  <si>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</si>
  <si>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</si>
  <si>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</si>
  <si>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</si>
  <si>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</si>
  <si>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</si>
  <si>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</si>
  <si>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</si>
  <si>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</si>
  <si>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</si>
  <si>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</si>
  <si>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</si>
  <si>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</si>
  <si>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</si>
  <si>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</si>
  <si>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</si>
  <si>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</si>
  <si>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</si>
  <si>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</si>
  <si>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</si>
  <si>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</si>
  <si>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</si>
  <si>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</si>
  <si>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</si>
  <si>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</si>
  <si>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</si>
  <si>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</si>
  <si>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</si>
  <si>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</si>
  <si>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</si>
  <si>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</si>
  <si>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</si>
  <si>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</si>
  <si>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</si>
  <si>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</si>
  <si>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</si>
  <si>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</si>
  <si>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</si>
  <si>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</si>
  <si>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</si>
  <si>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</si>
  <si>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</si>
  <si>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</si>
  <si>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</si>
  <si>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</si>
  <si>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</si>
  <si>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</si>
  <si>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</si>
  <si>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</si>
  <si>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</si>
  <si>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</si>
  <si>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</si>
  <si>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</si>
  <si>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</si>
  <si>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</si>
  <si>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</si>
  <si>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</si>
  <si>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</si>
  <si>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</si>
  <si>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</si>
  <si>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</si>
  <si>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</si>
  <si>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</si>
  <si>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</si>
  <si>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</si>
  <si>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</si>
  <si>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</si>
  <si>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</si>
  <si>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</si>
  <si>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</si>
  <si>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</si>
  <si>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</si>
  <si>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</si>
  <si>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</si>
  <si>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</si>
  <si>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</si>
  <si>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</si>
  <si>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</si>
  <si>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</si>
  <si>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</si>
  <si>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</si>
  <si>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</si>
  <si>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</si>
  <si>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</si>
  <si>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</si>
  <si>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</si>
  <si>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</si>
  <si>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</si>
  <si>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</si>
  <si>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</si>
  <si>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</si>
  <si>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</si>
  <si>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</si>
  <si>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</si>
  <si>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</si>
  <si>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</si>
  <si>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</si>
  <si>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</si>
  <si>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</si>
  <si>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</si>
  <si>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</si>
  <si>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</si>
  <si>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</si>
  <si>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</si>
  <si>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</si>
  <si>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</si>
  <si>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</si>
  <si>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</si>
  <si>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</si>
  <si>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</si>
  <si>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</si>
  <si>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</si>
  <si>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</si>
  <si>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</si>
  <si>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</si>
  <si>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</si>
  <si>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</si>
  <si>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</si>
  <si>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</si>
  <si>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</si>
  <si>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</si>
  <si>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</si>
  <si>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</si>
  <si>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</si>
  <si>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</si>
  <si>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</si>
  <si>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</si>
  <si>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</si>
  <si>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</si>
  <si>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</si>
  <si>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</si>
  <si>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</si>
  <si>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</si>
  <si>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</si>
  <si>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</si>
  <si>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</si>
  <si>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</si>
  <si>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</si>
  <si>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</si>
  <si>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</si>
  <si>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</si>
  <si>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</si>
  <si>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</si>
  <si>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</si>
  <si>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</si>
  <si>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</si>
  <si>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</si>
  <si>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</si>
  <si>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</si>
  <si>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</si>
  <si>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</si>
  <si>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</si>
  <si>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</si>
  <si>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</si>
  <si>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</si>
  <si>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</si>
  <si>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</si>
  <si>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</si>
  <si>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</si>
  <si>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</si>
  <si>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</si>
  <si>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</si>
  <si>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</si>
  <si>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</si>
  <si>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</si>
  <si>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</si>
  <si>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</si>
  <si>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</si>
  <si>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</si>
  <si>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</si>
  <si>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</si>
  <si>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</si>
  <si>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</si>
  <si>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</si>
  <si>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</si>
  <si>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</si>
  <si>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</si>
  <si>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</si>
  <si>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</si>
  <si>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</si>
  <si>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</si>
  <si>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</si>
  <si>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</si>
  <si>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</si>
  <si>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</si>
  <si>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</si>
  <si>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</si>
  <si>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</si>
  <si>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</si>
  <si>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</si>
  <si>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</si>
  <si>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</si>
  <si>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</si>
  <si>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</si>
  <si>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</si>
  <si>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</si>
  <si>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</si>
  <si>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</si>
  <si>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</si>
  <si>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</si>
  <si>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</si>
  <si>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</si>
  <si>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</si>
  <si>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</si>
  <si>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</si>
  <si>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</si>
  <si>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</si>
  <si>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</si>
  <si>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</si>
  <si>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</si>
  <si>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</si>
  <si>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</si>
  <si>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</si>
  <si>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</si>
  <si>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</si>
  <si>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</si>
  <si>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</si>
  <si>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</si>
  <si>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</si>
  <si>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</si>
  <si>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</si>
  <si>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</si>
  <si>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</si>
  <si>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</si>
  <si>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</si>
  <si>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</si>
  <si>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</si>
  <si>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</si>
  <si>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</si>
  <si>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</si>
  <si>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</si>
  <si>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</si>
  <si>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</si>
  <si>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</si>
  <si>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</si>
  <si>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</si>
  <si>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</si>
  <si>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</si>
  <si>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</si>
  <si>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</si>
  <si>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</si>
  <si>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</si>
  <si>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</si>
  <si>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</si>
  <si>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</si>
  <si>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</si>
  <si>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</si>
  <si>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</si>
  <si>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</si>
  <si>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</si>
  <si>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</si>
  <si>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</si>
  <si>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</si>
  <si>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</si>
  <si>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</si>
  <si>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</si>
  <si>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</si>
  <si>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</si>
  <si>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</si>
  <si>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</si>
  <si>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</si>
  <si>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</si>
  <si>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</si>
  <si>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</si>
  <si>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</si>
  <si>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</si>
  <si>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</si>
  <si>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</si>
  <si>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</si>
  <si>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</si>
  <si>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</si>
  <si>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</si>
  <si>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</si>
  <si>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</si>
  <si>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</si>
  <si>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</si>
  <si>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</si>
  <si>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</si>
  <si>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</si>
  <si>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</si>
  <si>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</si>
  <si>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</si>
  <si>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</si>
  <si>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</si>
  <si>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</si>
  <si>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</si>
  <si>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</si>
  <si>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</si>
  <si>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</si>
  <si>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</si>
  <si>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</si>
  <si>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</si>
  <si>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</si>
  <si>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</si>
  <si>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</si>
  <si>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</si>
  <si>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</si>
  <si>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</si>
  <si>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</si>
  <si>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</si>
  <si>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</si>
  <si>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</si>
  <si>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</si>
  <si>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</si>
  <si>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</si>
  <si>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</si>
  <si>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</si>
  <si>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</si>
  <si>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</si>
  <si>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</si>
  <si>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</si>
  <si>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</si>
  <si>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</si>
  <si>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</si>
  <si>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</si>
  <si>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</si>
  <si>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</si>
  <si>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</si>
  <si>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</si>
  <si>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</si>
  <si>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</si>
  <si>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</si>
  <si>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</si>
  <si>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</si>
  <si>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</si>
  <si>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</si>
  <si>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</si>
  <si>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</si>
  <si>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</si>
  <si>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</si>
  <si>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</si>
  <si>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</si>
  <si>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</si>
  <si>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</si>
  <si>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</si>
  <si>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</si>
  <si>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</si>
  <si>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</si>
  <si>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</si>
  <si>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</si>
  <si>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</si>
  <si>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</si>
  <si>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</si>
  <si>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</si>
  <si>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</si>
  <si>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</si>
  <si>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</si>
  <si>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</si>
  <si>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</si>
  <si>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</si>
  <si>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</si>
  <si>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</si>
  <si>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</si>
  <si>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</si>
  <si>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</si>
  <si>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</si>
  <si>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</si>
  <si>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</si>
  <si>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</si>
  <si>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</si>
  <si>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</si>
  <si>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</si>
  <si>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</si>
  <si>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</si>
  <si>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</si>
  <si>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</si>
  <si>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</si>
  <si>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</si>
  <si>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</si>
  <si>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</si>
  <si>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</si>
  <si>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</si>
  <si>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</si>
  <si>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</si>
  <si>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</si>
  <si>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</si>
  <si>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</si>
  <si>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</si>
  <si>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</si>
  <si>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</si>
  <si>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</si>
  <si>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</si>
  <si>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</si>
  <si>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</si>
  <si>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</si>
  <si>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</si>
  <si>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</si>
  <si>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</si>
  <si>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</si>
  <si>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</si>
  <si>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</si>
  <si>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</si>
  <si>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</si>
  <si>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</si>
  <si>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</si>
  <si>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</si>
  <si>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</si>
  <si>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</si>
  <si>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</si>
  <si>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</si>
  <si>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</si>
  <si>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</si>
  <si>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</si>
  <si>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</si>
  <si>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</si>
  <si>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</si>
  <si>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</si>
  <si>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</si>
  <si>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</si>
  <si>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</si>
  <si>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</si>
  <si>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</si>
  <si>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</si>
  <si>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</si>
  <si>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</si>
  <si>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</si>
  <si>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</si>
  <si>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</si>
  <si>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</si>
  <si>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</si>
  <si>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</si>
  <si>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</si>
  <si>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</si>
  <si>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</si>
  <si>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</si>
  <si>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</si>
  <si>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</si>
  <si>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</si>
  <si>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</si>
  <si>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</si>
  <si>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</si>
  <si>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</si>
  <si>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</si>
  <si>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</si>
  <si>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</si>
  <si>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</si>
  <si>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</si>
  <si>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</si>
  <si>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</si>
  <si>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</si>
  <si>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</si>
  <si>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</si>
  <si>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</si>
  <si>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</si>
  <si>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</si>
  <si>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</si>
  <si>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</si>
  <si>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</si>
  <si>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</si>
  <si>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</si>
  <si>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</si>
  <si>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</si>
  <si>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</si>
  <si>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</si>
  <si>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</si>
  <si>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</si>
  <si>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</si>
  <si>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</si>
  <si>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</si>
  <si>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</si>
  <si>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</si>
  <si>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</si>
  <si>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</si>
  <si>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</si>
  <si>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</si>
  <si>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</si>
  <si>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</si>
  <si>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</si>
  <si>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</si>
  <si>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</si>
  <si>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</si>
  <si>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</si>
  <si>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</si>
  <si>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</si>
  <si>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</si>
  <si>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</si>
  <si>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</si>
  <si>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</si>
  <si>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</si>
  <si>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</si>
  <si>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</si>
  <si>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</si>
  <si>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</si>
  <si>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</si>
  <si>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</si>
  <si>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</si>
  <si>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</si>
  <si>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</si>
  <si>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</si>
  <si>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</si>
  <si>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</si>
  <si>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</si>
  <si>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</si>
  <si>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</si>
  <si>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</si>
  <si>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</si>
  <si>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</si>
  <si>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</si>
  <si>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</si>
  <si>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</si>
  <si>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</si>
  <si>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</si>
  <si>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</si>
  <si>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</si>
  <si>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</si>
  <si>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</si>
  <si>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</si>
  <si>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</si>
  <si>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</si>
  <si>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</si>
  <si>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</si>
  <si>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</si>
  <si>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</si>
  <si>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</si>
  <si>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</si>
  <si>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</si>
  <si>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</si>
  <si>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</si>
  <si>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</si>
  <si>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</si>
  <si>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</si>
  <si>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</si>
  <si>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</si>
  <si>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</si>
  <si>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</si>
  <si>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</si>
  <si>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</si>
  <si>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</si>
  <si>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</si>
  <si>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</si>
  <si>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</si>
  <si>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</si>
  <si>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</si>
  <si>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</si>
  <si>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</si>
  <si>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</si>
  <si>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</si>
  <si>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</si>
  <si>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</si>
  <si>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</si>
  <si>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</si>
  <si>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</si>
  <si>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</si>
  <si>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</si>
  <si>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</si>
  <si>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</si>
  <si>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</si>
  <si>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</si>
  <si>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</si>
  <si>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</si>
  <si>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</si>
  <si>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</si>
  <si>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</si>
  <si>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</si>
  <si>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</si>
  <si>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</si>
  <si>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</si>
  <si>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</si>
  <si>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</si>
  <si>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</si>
  <si>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</si>
  <si>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</si>
  <si>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</si>
  <si>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</si>
  <si>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</si>
  <si>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</si>
  <si>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</si>
  <si>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</si>
  <si>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</si>
  <si>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</si>
  <si>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</si>
  <si>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</si>
  <si>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</si>
  <si>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</si>
  <si>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</si>
  <si>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</si>
  <si>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</si>
  <si>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</si>
  <si>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</si>
  <si>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</si>
  <si>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</si>
  <si>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</si>
  <si>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</si>
  <si>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</si>
  <si>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</si>
  <si>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</si>
  <si>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</si>
  <si>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</si>
  <si>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</si>
  <si>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</si>
  <si>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</si>
  <si>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</si>
  <si>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</si>
  <si>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</si>
  <si>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</si>
  <si>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</si>
  <si>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</si>
  <si>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</si>
  <si>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</si>
  <si>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</si>
  <si>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</si>
  <si>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</si>
  <si>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</si>
  <si>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</si>
  <si>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</si>
  <si>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</si>
  <si>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</si>
  <si>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</si>
  <si>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</si>
  <si>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</si>
  <si>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</si>
  <si>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</si>
  <si>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</si>
  <si>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</si>
  <si>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</si>
  <si>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</si>
  <si>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</si>
  <si>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</si>
  <si>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</si>
  <si>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</si>
  <si>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</si>
  <si>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</si>
  <si>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</si>
  <si>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</si>
  <si>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</si>
  <si>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</si>
  <si>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</si>
  <si>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</si>
  <si>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</si>
  <si>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</si>
  <si>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</si>
  <si>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</si>
  <si>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</si>
  <si>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</si>
  <si>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</si>
  <si>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</si>
  <si>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</si>
  <si>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</si>
  <si>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</si>
  <si>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</si>
  <si>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</si>
  <si>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</si>
  <si>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</si>
  <si>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</si>
  <si>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</si>
  <si>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</si>
  <si>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</si>
  <si>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</si>
  <si>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</si>
  <si>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</si>
  <si>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</si>
  <si>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</si>
  <si>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</si>
  <si>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</si>
  <si>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</si>
  <si>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</si>
  <si>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</si>
  <si>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</si>
  <si>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</si>
  <si>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</si>
  <si>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</si>
  <si>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</si>
  <si>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</si>
  <si>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</si>
  <si>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</si>
  <si>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</si>
  <si>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</si>
  <si>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</si>
  <si>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</si>
  <si>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</si>
  <si>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</si>
  <si>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</si>
  <si>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</si>
  <si>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</si>
  <si>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</si>
  <si>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</si>
  <si>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</si>
  <si>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</si>
  <si>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</si>
  <si>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</si>
  <si>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</si>
  <si>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</si>
  <si>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</si>
  <si>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</si>
  <si>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</si>
  <si>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</si>
  <si>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</si>
  <si>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</si>
  <si>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</si>
  <si>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</si>
  <si>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</si>
  <si>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</si>
  <si>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</si>
  <si>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</si>
  <si>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</si>
  <si>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</si>
  <si>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</si>
  <si>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</si>
  <si>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</si>
  <si>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</si>
  <si>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</si>
  <si>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</si>
  <si>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</si>
  <si>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</si>
  <si>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</si>
  <si>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</si>
  <si>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</si>
  <si>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</si>
  <si>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</si>
  <si>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</si>
  <si>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</si>
  <si>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</si>
  <si>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</si>
  <si>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</si>
  <si>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</si>
  <si>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</si>
  <si>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</si>
  <si>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</si>
  <si>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</si>
  <si>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</si>
  <si>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</si>
  <si>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</si>
  <si>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</si>
  <si>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</si>
  <si>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</si>
  <si>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</si>
  <si>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</si>
  <si>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</si>
  <si>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</si>
  <si>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</si>
  <si>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</si>
  <si>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</si>
  <si>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</si>
  <si>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</si>
  <si>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</si>
  <si>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</si>
  <si>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</si>
  <si>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</si>
  <si>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</si>
  <si>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</si>
  <si>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</si>
  <si>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</si>
  <si>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</si>
  <si>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</si>
  <si>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</si>
  <si>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</si>
  <si>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</si>
  <si>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</si>
  <si>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</si>
  <si>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</si>
  <si>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</si>
  <si>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</si>
  <si>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</si>
  <si>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</si>
  <si>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</si>
  <si>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</si>
  <si>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</si>
  <si>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</si>
  <si>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</si>
  <si>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</si>
  <si>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</si>
  <si>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</si>
  <si>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</si>
  <si>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</si>
  <si>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</si>
  <si>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</si>
  <si>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</si>
  <si>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</si>
  <si>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</si>
  <si>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</si>
  <si>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</si>
  <si>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</si>
  <si>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</si>
  <si>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</si>
  <si>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</si>
  <si>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</si>
  <si>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</si>
  <si>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</si>
  <si>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</si>
  <si>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</si>
  <si>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</si>
  <si>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</si>
  <si>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</si>
  <si>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</si>
  <si>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</si>
  <si>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</si>
  <si>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</si>
  <si>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</si>
  <si>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</si>
  <si>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</si>
  <si>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</si>
  <si>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</si>
  <si>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</si>
  <si>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</si>
  <si>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</si>
  <si>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</si>
  <si>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</si>
  <si>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</si>
  <si>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</si>
  <si>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</si>
  <si>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</si>
  <si>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</si>
  <si>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</si>
  <si>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</si>
  <si>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</si>
  <si>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</si>
  <si>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</si>
  <si>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</si>
  <si>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</si>
  <si>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</si>
  <si>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</si>
  <si>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</si>
  <si>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</si>
  <si>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</si>
  <si>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</si>
  <si>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</si>
  <si>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</si>
  <si>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</si>
  <si>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</si>
  <si>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</si>
  <si>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</si>
  <si>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</si>
  <si>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</si>
  <si>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</si>
  <si>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</si>
  <si>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</si>
  <si>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</si>
  <si>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</si>
  <si>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</si>
  <si>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</si>
  <si>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</si>
  <si>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</si>
  <si>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</si>
  <si>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</si>
  <si>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</si>
  <si>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</si>
  <si>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</si>
  <si>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</si>
  <si>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</si>
  <si>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</si>
  <si>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</si>
  <si>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</si>
  <si>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</si>
  <si>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</si>
  <si>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</si>
  <si>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</si>
  <si>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</si>
  <si>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</si>
  <si>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</si>
  <si>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</si>
  <si>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</si>
  <si>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</si>
  <si>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</si>
  <si>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</si>
  <si>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</si>
  <si>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</si>
  <si>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</si>
  <si>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</si>
  <si>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</si>
  <si>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</si>
  <si>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</si>
  <si>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</si>
  <si>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</si>
  <si>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</si>
  <si>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</si>
  <si>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</si>
  <si>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</si>
  <si>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</si>
  <si>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</si>
  <si>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</si>
  <si>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</si>
  <si>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</si>
  <si>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</si>
  <si>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</si>
  <si>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</si>
  <si>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</si>
  <si>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</si>
  <si>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</si>
  <si>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</si>
  <si>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</si>
  <si>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</si>
  <si>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</si>
  <si>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</si>
  <si>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</si>
  <si>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</si>
  <si>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</si>
  <si>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</si>
  <si>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</si>
  <si>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</si>
  <si>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</si>
  <si>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</si>
  <si>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</si>
  <si>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</si>
  <si>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</si>
  <si>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</si>
  <si>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</si>
  <si>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</si>
  <si>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</si>
  <si>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</si>
  <si>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</si>
  <si>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</si>
  <si>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</si>
  <si>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</si>
  <si>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</si>
  <si>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</si>
  <si>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</si>
  <si>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</si>
  <si>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</si>
  <si>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</si>
  <si>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</si>
  <si>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</si>
  <si>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</si>
  <si>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</si>
  <si>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</si>
  <si>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</si>
  <si>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</si>
  <si>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</si>
  <si>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</si>
  <si>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</si>
  <si>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</si>
  <si>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</si>
  <si>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</si>
  <si>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</si>
  <si>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</si>
  <si>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</si>
  <si>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</si>
  <si>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</si>
  <si>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</si>
  <si>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</si>
  <si>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</si>
  <si>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</si>
  <si>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</si>
  <si>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</si>
  <si>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</si>
  <si>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</si>
  <si>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</si>
  <si>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</si>
  <si>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</si>
  <si>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</si>
  <si>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</si>
  <si>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</si>
  <si>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</si>
  <si>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</si>
  <si>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</si>
  <si>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</si>
  <si>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</si>
  <si>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</si>
  <si>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</si>
  <si>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</si>
  <si>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</si>
  <si>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</si>
  <si>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</si>
  <si>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</si>
  <si>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</si>
  <si>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</si>
  <si>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</si>
  <si>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</si>
  <si>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</si>
  <si>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</si>
  <si>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</si>
  <si>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</si>
  <si>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</si>
  <si>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</si>
  <si>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</si>
  <si>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</si>
  <si>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</si>
  <si>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</si>
  <si>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</si>
  <si>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</si>
  <si>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</si>
  <si>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</si>
  <si>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</si>
  <si>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</si>
  <si>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</si>
  <si>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</si>
  <si>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</si>
  <si>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</si>
  <si>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</si>
  <si>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</si>
  <si>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</si>
  <si>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</si>
  <si>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</si>
  <si>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</si>
  <si>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</si>
  <si>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</si>
  <si>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</si>
  <si>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</si>
  <si>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</si>
  <si>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</si>
  <si>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</si>
  <si>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</si>
  <si>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</si>
  <si>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</si>
  <si>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</si>
  <si>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</si>
  <si>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</si>
  <si>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</si>
  <si>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</si>
  <si>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</si>
  <si>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</si>
  <si>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</si>
  <si>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</si>
  <si>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</si>
  <si>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</si>
  <si>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</si>
  <si>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</si>
  <si>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</si>
  <si>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</si>
  <si>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</si>
  <si>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</si>
  <si>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</si>
  <si>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</si>
  <si>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</si>
  <si>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</si>
  <si>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</si>
  <si>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</si>
  <si>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</si>
  <si>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</si>
  <si>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</si>
  <si>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</si>
  <si>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</si>
  <si>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</si>
  <si>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</si>
  <si>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</si>
  <si>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</si>
  <si>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</si>
  <si>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</si>
  <si>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</si>
  <si>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</si>
  <si>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</si>
  <si>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</si>
  <si>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</si>
  <si>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</si>
  <si>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</si>
  <si>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</si>
  <si>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</si>
  <si>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</si>
  <si>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</si>
  <si>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</si>
  <si>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</si>
  <si>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</si>
  <si>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</si>
  <si>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</si>
  <si>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</si>
  <si>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</si>
  <si>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</si>
  <si>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</si>
  <si>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</si>
  <si>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</si>
  <si>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</si>
  <si>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</si>
  <si>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</si>
  <si>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</si>
  <si>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</si>
  <si>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</si>
  <si>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</si>
  <si>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</si>
  <si>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</si>
  <si>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</si>
  <si>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</si>
  <si>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</si>
  <si>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</si>
  <si>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</si>
  <si>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</si>
  <si>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</si>
  <si>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</si>
  <si>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</si>
  <si>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</si>
  <si>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</si>
  <si>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</si>
  <si>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</si>
  <si>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</si>
  <si>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</si>
  <si>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</si>
  <si>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</si>
  <si>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</si>
  <si>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</si>
  <si>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</si>
  <si>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</si>
  <si>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</si>
  <si>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</si>
  <si>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</si>
  <si>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</si>
  <si>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</si>
  <si>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</si>
  <si>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</si>
  <si>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</si>
  <si>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</si>
  <si>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</si>
  <si>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</si>
  <si>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</si>
  <si>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</si>
  <si>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</si>
  <si>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</si>
  <si>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</si>
  <si>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</si>
  <si>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</si>
  <si>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</si>
  <si>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</si>
  <si>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</si>
  <si>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</si>
  <si>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</si>
  <si>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</si>
  <si>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</si>
  <si>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</si>
  <si>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</si>
  <si>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</si>
  <si>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</si>
  <si>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</si>
  <si>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</si>
  <si>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</si>
  <si>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</si>
  <si>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</si>
  <si>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</si>
  <si>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</si>
  <si>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</si>
  <si>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</si>
  <si>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</si>
  <si>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</si>
  <si>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</si>
  <si>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</si>
  <si>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</si>
  <si>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</si>
  <si>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</si>
  <si>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</si>
  <si>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</si>
  <si>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</si>
  <si>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</si>
  <si>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</si>
  <si>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</si>
  <si>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</si>
  <si>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</si>
  <si>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</si>
  <si>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</si>
  <si>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</si>
  <si>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</si>
  <si>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</si>
  <si>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</si>
  <si>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</si>
  <si>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</si>
  <si>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</si>
  <si>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</si>
  <si>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</si>
  <si>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</si>
  <si>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</si>
  <si>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</si>
  <si>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</si>
  <si>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</si>
  <si>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</si>
  <si>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</si>
  <si>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</si>
  <si>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</si>
  <si>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</si>
  <si>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</si>
  <si>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</si>
  <si>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</si>
  <si>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</si>
  <si>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</si>
  <si>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</si>
  <si>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</si>
  <si>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</si>
  <si>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</si>
  <si>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</si>
  <si>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</si>
  <si>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</si>
  <si>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</si>
  <si>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</si>
  <si>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</si>
  <si>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</si>
  <si>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</si>
  <si>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</si>
  <si>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</si>
  <si>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</si>
  <si>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</si>
  <si>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</si>
  <si>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</si>
  <si>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</si>
  <si>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</si>
  <si>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</si>
  <si>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</si>
  <si>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</si>
  <si>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</si>
  <si>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</si>
  <si>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</si>
  <si>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</si>
  <si>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</si>
  <si>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</si>
  <si>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</si>
  <si>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</si>
  <si>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</si>
  <si>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</si>
  <si>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</si>
  <si>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</si>
  <si>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</si>
  <si>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</si>
  <si>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</si>
  <si>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</si>
  <si>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</si>
  <si>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</si>
  <si>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</si>
  <si>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</si>
  <si>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</si>
  <si>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</si>
  <si>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</si>
  <si>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</si>
  <si>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</si>
  <si>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</si>
  <si>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</si>
  <si>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</si>
  <si>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</si>
  <si>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</si>
  <si>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</si>
  <si>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</si>
  <si>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</si>
  <si>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</si>
  <si>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</si>
  <si>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</si>
  <si>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</si>
  <si>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</si>
  <si>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</si>
  <si>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</si>
  <si>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</si>
  <si>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</si>
  <si>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</si>
  <si>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</si>
  <si>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</si>
  <si>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</si>
  <si>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</si>
  <si>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</si>
  <si>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</si>
  <si>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</si>
  <si>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</si>
  <si>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</si>
  <si>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</si>
  <si>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</si>
  <si>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</si>
  <si>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</si>
  <si>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</si>
  <si>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</si>
  <si>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</si>
  <si>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</si>
  <si>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</si>
  <si>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</si>
  <si>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</si>
  <si>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</si>
  <si>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</si>
  <si>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</si>
  <si>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</si>
  <si>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</si>
  <si>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</si>
  <si>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</si>
  <si>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</si>
  <si>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</si>
  <si>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</si>
  <si>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</si>
  <si>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</si>
  <si>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</si>
  <si>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</si>
  <si>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</si>
  <si>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</si>
  <si>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</si>
  <si>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</si>
  <si>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</si>
  <si>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</si>
  <si>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</si>
  <si>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</si>
  <si>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</si>
  <si>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</si>
  <si>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</si>
  <si>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</si>
  <si>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</si>
  <si>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</si>
  <si>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</si>
  <si>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</si>
  <si>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</si>
  <si>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</si>
  <si>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</si>
  <si>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</si>
  <si>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</si>
  <si>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</si>
  <si>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</si>
  <si>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</si>
  <si>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</si>
  <si>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</si>
  <si>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</si>
  <si>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</si>
  <si>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</si>
  <si>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</si>
  <si>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</si>
  <si>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</si>
  <si>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</si>
  <si>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</si>
  <si>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</si>
  <si>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</si>
  <si>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</si>
  <si>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</si>
  <si>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</si>
  <si>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</si>
  <si>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</si>
  <si>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</si>
  <si>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</si>
  <si>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</si>
  <si>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</si>
  <si>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</si>
  <si>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</si>
  <si>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</si>
  <si>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</si>
  <si>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</si>
  <si>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</si>
  <si>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</si>
  <si>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</si>
  <si>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</si>
  <si>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</si>
  <si>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</si>
  <si>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</si>
  <si>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</si>
  <si>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</si>
  <si>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</si>
  <si>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</si>
  <si>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</si>
  <si>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</si>
  <si>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</si>
  <si>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</si>
  <si>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</si>
  <si>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</si>
  <si>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</si>
  <si>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</si>
  <si>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</si>
  <si>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</si>
  <si>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</si>
  <si>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</si>
  <si>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</si>
  <si>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</si>
  <si>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</si>
  <si>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</si>
  <si>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</si>
  <si>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</si>
  <si>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</si>
  <si>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</si>
  <si>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</si>
  <si>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</si>
  <si>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</si>
  <si>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</si>
  <si>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</si>
  <si>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</si>
  <si>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</si>
  <si>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</si>
  <si>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</si>
  <si>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</si>
  <si>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</si>
  <si>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</si>
  <si>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</si>
  <si>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</si>
  <si>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</si>
  <si>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</si>
  <si>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</si>
  <si>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</si>
  <si>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</si>
  <si>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</si>
  <si>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</si>
  <si>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</si>
  <si>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</si>
  <si>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</si>
  <si>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</si>
  <si>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</si>
  <si>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</si>
  <si>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</si>
  <si>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</si>
  <si>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</si>
  <si>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</si>
  <si>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</si>
  <si>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</si>
  <si>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</si>
  <si>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</si>
  <si>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</si>
  <si>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</si>
  <si>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</si>
  <si>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</si>
  <si>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</si>
  <si>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</si>
  <si>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</si>
  <si>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</si>
  <si>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</si>
  <si>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</si>
  <si>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</si>
  <si>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</si>
  <si>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</si>
  <si>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</si>
  <si>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</si>
  <si>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</si>
  <si>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</si>
  <si>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</si>
  <si>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</si>
  <si>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</si>
  <si>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</si>
  <si>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</si>
  <si>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</si>
  <si>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</si>
  <si>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</si>
  <si>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</si>
  <si>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</si>
  <si>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</si>
  <si>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</si>
  <si>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</si>
  <si>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</si>
  <si>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</si>
  <si>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</si>
  <si>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</si>
  <si>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</si>
  <si>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</si>
  <si>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</si>
  <si>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</si>
  <si>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</si>
  <si>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</si>
  <si>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</si>
  <si>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</si>
  <si>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</si>
  <si>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</si>
  <si>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</si>
  <si>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</si>
  <si>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</si>
  <si>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</si>
  <si>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</si>
  <si>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</si>
  <si>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</si>
  <si>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</si>
  <si>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</si>
  <si>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</si>
  <si>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</si>
  <si>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</si>
  <si>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</si>
  <si>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</si>
  <si>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</si>
  <si>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</si>
  <si>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</si>
  <si>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</si>
  <si>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</si>
  <si>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</si>
  <si>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</si>
  <si>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</si>
  <si>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</si>
  <si>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</si>
  <si>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</si>
  <si>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</si>
  <si>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</si>
  <si>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</si>
  <si>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</si>
  <si>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</si>
  <si>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</si>
  <si>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</si>
  <si>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</si>
  <si>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</si>
  <si>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</si>
  <si>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</si>
  <si>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</si>
  <si>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</si>
  <si>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</si>
  <si>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</si>
  <si>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</si>
  <si>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</si>
  <si>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</si>
  <si>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</si>
  <si>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</si>
  <si>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</si>
  <si>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</si>
  <si>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</si>
  <si>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</si>
  <si>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</si>
  <si>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</si>
  <si>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</si>
  <si>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</si>
  <si>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</si>
  <si>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</si>
  <si>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</si>
  <si>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</si>
  <si>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</si>
  <si>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</si>
  <si>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</si>
  <si>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</si>
  <si>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</si>
  <si>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</si>
  <si>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</si>
  <si>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</si>
  <si>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</si>
  <si>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</si>
  <si>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</si>
  <si>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</si>
  <si>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</si>
  <si>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</si>
  <si>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</si>
  <si>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</si>
  <si>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</si>
  <si>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</si>
  <si>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</si>
  <si>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</si>
  <si>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</si>
  <si>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</si>
  <si>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</si>
  <si>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</si>
  <si>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</si>
  <si>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</si>
  <si>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</si>
  <si>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</si>
  <si>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</si>
  <si>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</si>
  <si>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</si>
  <si>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</si>
  <si>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</si>
  <si>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</si>
  <si>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</si>
  <si>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</si>
  <si>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</si>
  <si>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</si>
  <si>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</si>
  <si>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</si>
  <si>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</si>
  <si>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</si>
  <si>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</si>
  <si>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</si>
  <si>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</si>
  <si>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</si>
  <si>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</si>
  <si>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</si>
  <si>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</si>
  <si>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</si>
  <si>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</si>
  <si>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</si>
  <si>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</si>
  <si>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</si>
  <si>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</si>
  <si>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</si>
  <si>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</si>
  <si>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</si>
  <si>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</si>
  <si>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</si>
  <si>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</si>
  <si>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</si>
  <si>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</si>
  <si>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</si>
  <si>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</si>
  <si>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</si>
  <si>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</si>
  <si>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</si>
  <si>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</si>
  <si>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</si>
  <si>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</si>
  <si>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</si>
  <si>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</si>
  <si>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</si>
  <si>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</si>
  <si>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</si>
  <si>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</si>
  <si>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</si>
  <si>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</si>
  <si>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</si>
  <si>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</si>
  <si>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</si>
  <si>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</si>
  <si>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</si>
  <si>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</si>
  <si>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</si>
  <si>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</si>
  <si>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</si>
  <si>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</si>
  <si>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</si>
  <si>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</si>
  <si>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</si>
  <si>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</si>
  <si>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</si>
  <si>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</si>
  <si>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</si>
  <si>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</si>
  <si>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</si>
  <si>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</si>
  <si>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</si>
  <si>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</si>
  <si>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</si>
  <si>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</si>
  <si>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</si>
  <si>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</si>
  <si>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</si>
  <si>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</si>
  <si>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</si>
  <si>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</si>
  <si>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</si>
  <si>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</si>
  <si>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</si>
  <si>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</si>
  <si>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</si>
  <si>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</si>
  <si>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</si>
  <si>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</si>
  <si>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</si>
  <si>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</si>
  <si>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</si>
  <si>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</si>
  <si>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</si>
  <si>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</si>
  <si>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</si>
  <si>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</si>
  <si>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</si>
  <si>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</si>
  <si>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</si>
  <si>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</si>
  <si>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</si>
  <si>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</si>
  <si>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</si>
  <si>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</si>
  <si>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</si>
  <si>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</si>
  <si>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</si>
  <si>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</si>
  <si>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</si>
  <si>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</si>
  <si>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</si>
  <si>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</si>
  <si>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</si>
  <si>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</si>
  <si>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</si>
  <si>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</si>
  <si>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</si>
  <si>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</si>
  <si>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</si>
  <si>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</si>
  <si>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</si>
  <si>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</si>
  <si>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</si>
  <si>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</si>
  <si>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</si>
  <si>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</si>
  <si>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</si>
  <si>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</si>
  <si>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</si>
  <si>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</si>
  <si>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</si>
  <si>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</si>
  <si>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</si>
  <si>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</si>
  <si>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</si>
  <si>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</si>
  <si>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</si>
  <si>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</si>
  <si>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</si>
  <si>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</si>
  <si>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</si>
  <si>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</si>
  <si>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</si>
  <si>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</si>
  <si>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</si>
  <si>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</si>
  <si>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</si>
  <si>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</si>
  <si>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</si>
  <si>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</si>
  <si>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</si>
  <si>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</si>
  <si>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</si>
  <si>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</si>
  <si>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</si>
  <si>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</si>
  <si>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</si>
  <si>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</si>
  <si>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</si>
  <si>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</si>
  <si>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</si>
  <si>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</si>
  <si>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</si>
  <si>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</si>
  <si>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</si>
  <si>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</si>
  <si>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</si>
  <si>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</si>
  <si>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</si>
  <si>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</si>
  <si>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</si>
  <si>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</si>
  <si>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</si>
  <si>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</si>
  <si>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</si>
  <si>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</si>
  <si>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</si>
  <si>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</si>
  <si>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</si>
  <si>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</si>
  <si>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</si>
  <si>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</si>
  <si>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</si>
  <si>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</si>
  <si>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</si>
  <si>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</si>
  <si>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</si>
  <si>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</si>
  <si>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</si>
  <si>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</si>
  <si>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</si>
  <si>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</si>
  <si>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</si>
  <si>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</si>
  <si>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</si>
  <si>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</si>
  <si>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</si>
  <si>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</si>
  <si>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</si>
  <si>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</si>
  <si>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</si>
  <si>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</si>
  <si>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</si>
  <si>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</si>
  <si>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</si>
  <si>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</si>
  <si>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</si>
  <si>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</si>
  <si>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</si>
  <si>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</si>
  <si>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</si>
  <si>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</si>
  <si>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</si>
  <si>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</si>
  <si>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</si>
  <si>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</si>
  <si>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</si>
  <si>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</si>
  <si>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</si>
  <si>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</si>
  <si>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</si>
  <si>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</si>
  <si>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</si>
  <si>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</si>
  <si>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</si>
  <si>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</si>
  <si>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</si>
  <si>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</si>
  <si>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</si>
  <si>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</si>
  <si>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</si>
  <si>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</si>
  <si>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</si>
  <si>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</si>
  <si>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</si>
  <si>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</si>
  <si>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</si>
  <si>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</si>
  <si>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</si>
  <si>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</si>
  <si>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</si>
  <si>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</si>
  <si>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</si>
  <si>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</si>
  <si>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</si>
  <si>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</si>
  <si>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</si>
  <si>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</si>
  <si>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</si>
  <si>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</si>
  <si>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</si>
  <si>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</si>
  <si>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</si>
  <si>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</si>
  <si>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</si>
  <si>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</si>
  <si>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</si>
  <si>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</si>
  <si>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</si>
  <si>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</si>
  <si>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</si>
  <si>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</si>
  <si>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</si>
  <si>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</si>
  <si>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</si>
  <si>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</si>
  <si>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</si>
  <si>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</si>
  <si>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</si>
  <si>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</si>
  <si>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PCM-20251011-00001527</t>
  </si>
  <si>
    <t>riy0218</t>
  </si>
  <si>
    <t xml:space="preserve">5g down due to te issue and site access issue  as RT door locked and owner mobile is switched off </t>
  </si>
  <si>
    <t>PCM-20251011-00001610</t>
  </si>
  <si>
    <t xml:space="preserve">2025-10-11 17:23:00
</t>
  </si>
  <si>
    <t xml:space="preserve"> PCM-20250215-00000830 </t>
  </si>
  <si>
    <t>LTE site still down and  site located in aramco area access issue need special permission</t>
  </si>
  <si>
    <t xml:space="preserve"> PCM-20251011-00001359 </t>
  </si>
  <si>
    <t>team facing access issue as located inside alrajhi steel // under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</si>
  <si>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</si>
  <si>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</si>
  <si>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</si>
  <si>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</si>
  <si>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</si>
  <si>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</si>
  <si>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</si>
  <si>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</si>
  <si>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</si>
  <si>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</si>
  <si>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</si>
  <si>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</si>
  <si>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PCM-20251011-00001531</t>
  </si>
  <si>
    <t xml:space="preserve">ETA 50 mins </t>
  </si>
  <si>
    <t>PCM-20251011-00001599</t>
  </si>
  <si>
    <t xml:space="preserve">5G_Cell flapping due to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</si>
</sst>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8" totalsRowShown="0" headerRowDxfId="48" dataDxfId="47" headerRowBorderDxfId="45" tableBorderDxfId="46" totalsRowBorderDxfId="44">
  <autoFilter ref="A1:L4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278.79154155092692</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6">
        <v>45940.457754629628</v>
      </c>
      <c r="G3" s="155">
        <f ca="1">IFERROR(NOW()-F3,"")</f>
        <v>1.2822128472253098</v>
      </c>
      <c r="H3" s="157">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0.67942349537042901</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45941.739967476853</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45941.739967476853</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45941.739967476853</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45941.739967476853</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45941.739967476853</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45941.739967476853</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45941.739967476853</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45941.739967476853</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45941.739967476853</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45941.739967476853</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45941.739967476853</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45941.739967476853</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45941.739967476853</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45941.739967476853</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45941.739967476853</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45941.739967476853</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45941.739967476853</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45941.739967476853</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45941.739967476853</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45941.739967476853</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45941.739967476853</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45941.739967476853</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45941.739967476853</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45941.739967476853</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45941.739967476853</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45941.739967476853</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45941.739967476853</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45941.739967476853</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45941.739967476853</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45941.739967476853</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45941.739967476853</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45941.739967476853</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45941.739967476853</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45941.739967476853</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45941.739967476853</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45941.739967476853</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45941.739967476853</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45941.739967476853</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45941.739967476853</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45941.739967476853</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45941.739967476853</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45941.739967476853</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45941.739967476853</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45941.739967476853</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45941.739967476853</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45941.739967476853</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33000C7E-4268-4293-9A98-6F8DE5D6706D}"/>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135.01288414352166</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116.74012951389159</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45941.739967476853</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3" t="s">
        <v>39056</v>
      </c>
      <c r="B6" s="18" t="str">
        <f>IFERROR(VLOOKUP(D6,DB!A:K,11,0),"")</f>
        <v>R2</v>
      </c>
      <c r="C6" s="18">
        <v>1</v>
      </c>
      <c r="D6" s="18" t="s">
        <v>39057</v>
      </c>
      <c r="E6" s="117" t="s">
        <v>38964</v>
      </c>
      <c r="F6" s="118">
        <v>45941.698148148149</v>
      </c>
      <c r="G6" s="119">
        <f ca="1">IFERROR(NOW()-F6,"-")</f>
        <v>4.1819328704150394E-2</v>
      </c>
      <c r="H6" s="162">
        <v>45941.694525462961</v>
      </c>
      <c r="I6" s="18" t="str">
        <f>IFERROR(VLOOKUP(D6,DB!A:F,6,0),"")</f>
        <v>SCECO</v>
      </c>
      <c r="J6" s="18" t="str">
        <f>IFERROR(VLOOKUP(D6,DB!A:G,7,0),"")</f>
        <v>Good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39059</v>
      </c>
      <c r="B7" s="18" t="str">
        <f>IFERROR(VLOOKUP(D7,DB!A:K,11,0),"")</f>
        <v>R2</v>
      </c>
      <c r="C7" s="18">
        <v>1</v>
      </c>
      <c r="D7" s="18" t="s">
        <v>25613</v>
      </c>
      <c r="E7" s="117" t="s">
        <v>38964</v>
      </c>
      <c r="F7" s="118">
        <v>45941.729398148149</v>
      </c>
      <c r="G7" s="119">
        <f ca="1">IFERROR(NOW()-F7,"-")</f>
        <v>1.0569328704150394E-2</v>
      </c>
      <c r="H7" s="162" t="s">
        <v>39060</v>
      </c>
      <c r="I7" s="18" t="str">
        <f>IFERROR(VLOOKUP(D7,DB!A:F,6,0),"")</f>
        <v>Generator-SG</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45941.739967476853</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45941.739967476853</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45941.739967476853</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45941.739967476853</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45941.739967476853</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45941.739967476853</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45941.739967476853</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45941.739967476853</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45941.739967476853</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45941.739967476853</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45941.739967476853</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45941.739967476853</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45941.739967476853</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45941.739967476853</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45941.739967476853</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45941.739967476853</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45941.739967476853</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45941.739967476853</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45941.739967476853</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45941.739967476853</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45941.739967476853</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45941.739967476853</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45941.739967476853</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45941.739967476853</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45941.739967476853</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45941.739967476853</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45941.739967476853</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45941.739967476853</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45941.739967476853</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45941.739967476853</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45941.739967476853</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45941.739967476853</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45941.739967476853</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45941.739967476853</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45941.739967476853</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45941.739967476853</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45941.739967476853</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45941.739967476853</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45941.739967476853</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45941.739967476853</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45941.739967476853</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45941.739967476853</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45941.739967476853</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45941.739967476853</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45941.739967476853</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45941.739967476853</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45941.739967476853</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45941.739967476853</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45941.739967476853</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45941.739967476853</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45941.739967476853</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45941.739967476853</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45941.739967476853</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45941.739967476853</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45941.739967476853</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45941.739967476853</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45941.739967476853</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45941.739967476853</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45941.739967476853</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45941.739967476853</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45941.739967476853</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45941.739967476853</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45941.739967476853</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45941.739967476853</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45941.739967476853</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45941.739967476853</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45941.739967476853</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45941.739967476853</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45941.739967476853</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45941.739967476853</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45941.739967476853</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45941.739967476853</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45941.739967476853</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45941.739967476853</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45941.739967476853</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45941.739967476853</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45941.739967476853</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45941.739967476853</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45941.739967476853</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45941.739967476853</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45941.739967476853</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45941.739967476853</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45941.739967476853</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45941.739967476853</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45941.739967476853</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45941.739967476853</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45941.739967476853</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45941.739967476853</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45941.739967476853</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45941.739967476853</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45941.739967476853</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45941.739967476853</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45941.739967476853</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45941.739967476853</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45941.739967476853</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45941.739967476853</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45941.739967476853</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45941.739967476853</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45941.739967476853</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45941.739967476853</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45941.739967476853</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45941.739967476853</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45941.739967476853</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45941.739967476853</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45941.739967476853</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45941.739967476853</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45941.739967476853</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45941.739967476853</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45941.739967476853</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45941.739967476853</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45941.739967476853</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45941.739967476853</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45941.739967476853</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45941.739967476853</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45941.739967476853</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45941.739967476853</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45941.739967476853</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45941.739967476853</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45941.739967476853</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45941.739967476853</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45941.739967476853</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45941.739967476853</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45941.739967476853</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45941.739967476853</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45941.739967476853</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45941.739967476853</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45941.739967476853</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45941.739967476853</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45941.739967476853</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45941.739967476853</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45941.739967476853</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45941.739967476853</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45941.739967476853</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45941.739967476853</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45941.739967476853</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45941.739967476853</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45941.739967476853</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45941.739967476853</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45941.739967476853</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45941.739967476853</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45941.739967476853</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45941.739967476853</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45941.739967476853</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45941.739967476853</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45941.739967476853</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45941.739967476853</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45941.739967476853</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45941.739967476853</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45941.739967476853</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45941.739967476853</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45941.739967476853</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45941.739967476853</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45941.739967476853</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45941.739967476853</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45941.739967476853</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45941.739967476853</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45941.739967476853</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45941.739967476853</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6" ca="1" si="0">IFERROR(NOW()-F2,"-")</f>
        <v>45941.739967476853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45941.739967476853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45941.739967476853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45941.739967476853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45941.739967476853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45941.739967476853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45941.739967476853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45941.739967476853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45941.739967476853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45941.739967476853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45941.739967476853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45941.739967476853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45941.739967476853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45941.739967476853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45941.739967476853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45941.739967476853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45941.739967476853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45941.739967476853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45941.739967476853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45941.739967476853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45941.739967476853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45941.739967476853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45941.739967476853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45941.739967476853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45941.739967476853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45941.739967476853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45941.739967476853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45941.739967476853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45941.739967476853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45941.739967476853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45941.739967476853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45941.739967476853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45941.739967476853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45941.739967476853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45941.739967476853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45941.739967476853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45941.739967476853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45941.739967476853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45941.739967476853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45941.739967476853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45941.739967476853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45941.739967476853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45941.739967476853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45941.739967476853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45941.739967476853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45941.739967476853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45941.739967476853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45941.739967476853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45941.739967476853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45941.739967476853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45941.739967476853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45941.739967476853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45941.739967476853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45941.739967476853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45941.739967476853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45941.739967476853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45941.739967476853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45941.739967476853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45941.739967476853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45941.739967476853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45941.739967476853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45941.739967476853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45941.739967476853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45941.739967476853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45941.739967476853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45941.739967476853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45941.739967476853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45941.739967476853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45941.739967476853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45941.739967476853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45941.739967476853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45941.739967476853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45941.739967476853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45941.739967476853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45941.739967476853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45941.739967476853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45941.739967476853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45941.739967476853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45941.739967476853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45941.739967476853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45941.739967476853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45941.739967476853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45941.739967476853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45941.739967476853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45941.739967476853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45941.739967476853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45941.739967476853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45941.739967476853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45941.739967476853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45941.739967476853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45941.739967476853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45941.739967476853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45941.739967476853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45941.739967476853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45941.739967476853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45941.739967476853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45941.739967476853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45941.739967476853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45941.739967476853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45941.739967476853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45941.739967476853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45941.739967476853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45941.739967476853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45941.739967476853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45941.739967476853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45941.739967476853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45941.739967476853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45941.739967476853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45941.739967476853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45941.739967476853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45941.739967476853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45941.739967476853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45941.739967476853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45941.739967476853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45941.739967476853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45941.739967476853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45941.739967476853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45941.739967476853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45941.739967476853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45941.739967476853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45941.739967476853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45941.739967476853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45941.739967476853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45941.739967476853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45941.739967476853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45941.739967476853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45941.739967476853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45941.739967476853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45941.739967476853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45941.739967476853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45941.739967476853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45941.739967476853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45941.739967476853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45941.739967476853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45941.739967476853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45941.739967476853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45941.739967476853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45941.739967476853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45941.739967476853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45941.739967476853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45941.739967476853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45941.739967476853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45941.739967476853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45941.739967476853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45941.739967476853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45941.739967476853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45941.739967476853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45941.739967476853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45941.739967476853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45941.739967476853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45941.739967476853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45941.739967476853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45941.739967476853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45941.739967476853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45941.739967476853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45941.739967476853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45941.739967476853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45941.739967476853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45941.739967476853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45941.739967476853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45941.739967476853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45941.739967476853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45941.739967476853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45941.739967476853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45941.739967476853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45941.739967476853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45941.739967476853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45941.739967476853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45941.739967476853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45941.739967476853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45941.739967476853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45941.739967476853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45941.739967476853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45941.739967476853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45941.739967476853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45941.739967476853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45941.739967476853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45941.739967476853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45941.739967476853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45941.739967476853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45941.739967476853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45941.739967476853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45941.739967476853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45941.739967476853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45941.739967476853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45941.739967476853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45941.739967476853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45941.739967476853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45941.739967476853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45941.739967476853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45941.739967476853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45941.739967476853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45941.739967476853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45941.739967476853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45941.739967476853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45941.739967476853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45941.739967476853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45941.739967476853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45941.739967476853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45941.739967476853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45941.739967476853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45941.739967476853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45941.739967476853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45941.739967476853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45941.739967476853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45941.739967476853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45941.739967476853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45941.739967476853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45941.739967476853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45941.739967476853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45941.739967476853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45941.739967476853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45941.739967476853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45941.739967476853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45941.739967476853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45941.739967476853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45941.739967476853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45941.739967476853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45941.739967476853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45941.739967476853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45941.739967476853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45941.739967476853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45941.739967476853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45941.739967476853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45941.739967476853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45941.739967476853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45941.739967476853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45941.739967476853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45941.739967476853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45941.739967476853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45941.739967476853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45941.739967476853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45941.739967476853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45941.739967476853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45941.739967476853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45941.739967476853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45941.739967476853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45941.739967476853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45941.739967476853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45941.739967476853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45941.739967476853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45941.739967476853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45941.739967476853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45941.739967476853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45941.739967476853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45941.739967476853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45941.739967476853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45941.739967476853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45941.739967476853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45941.739967476853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45941.739967476853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45941.739967476853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45941.739967476853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45941.739967476853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45941.739967476853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45941.739967476853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45941.739967476853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45941.739967476853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45941.739967476853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45941.739967476853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45941.739967476853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45941.739967476853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45941.739967476853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45941.739967476853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45941.739967476853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45941.739967476853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45941.739967476853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45941.739967476853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45941.739967476853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45941.739967476853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45941.739967476853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45941.739967476853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45941.739967476853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45941.739967476853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45941.739967476853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45941.739967476853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45941.739967476853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45941.739967476853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45941.739967476853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45941.739967476853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45941.739967476853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45941.739967476853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45941.739967476853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45941.739967476853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45941.739967476853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45941.739967476853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45941.739967476853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45941.739967476853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45941.739967476853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45941.739967476853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45941.739967476853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45941.739967476853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45941.739967476853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45941.739967476853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45941.739967476853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45941.739967476853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45941.739967476853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45941.739967476853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45941.739967476853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45941.739967476853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45941.739967476853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45941.739967476853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45941.739967476853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45941.739967476853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45941.739967476853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45941.739967476853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45941.739967476853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45941.739967476853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45941.739967476853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45941.739967476853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45941.739967476853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45941.739967476853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45941.739967476853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45941.739967476853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45941.739967476853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45941.739967476853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45941.739967476853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45941.739967476853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45941.739967476853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45941.739967476853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45941.739967476853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45941.739967476853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45941.739967476853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45941.739967476853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45941.739967476853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45941.739967476853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45941.739967476853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45941.739967476853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45941.739967476853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45941.739967476853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45941.739967476853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45941.739967476853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45941.739967476853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45941.739967476853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45941.739967476853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45941.739967476853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45941.739967476853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45941.739967476853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45941.739967476853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45941.739967476853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45941.739967476853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45941.739967476853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45941.739967476853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45941.739967476853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45941.739967476853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45941.739967476853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45941.739967476853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45941.739967476853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45941.739967476853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45941.739967476853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45941.739967476853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45941.739967476853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45941.739967476853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45941.739967476853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45941.739967476853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45941.739967476853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45941.739967476853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45941.739967476853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45941.739967476853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45941.739967476853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45941.739967476853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45941.739967476853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45941.739967476853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45941.739967476853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45941.739967476853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45941.739967476853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45941.739967476853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45941.739967476853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45941.739967476853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45941.739967476853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45941.739967476853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45941.739967476853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45941.739967476853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45941.739967476853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45941.739967476853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45941.739967476853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45941.739967476853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45941.739967476853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45941.739967476853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45941.739967476853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45941.739967476853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45941.739967476853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45941.739967476853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45941.739967476853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45941.739967476853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45941.739967476853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45941.739967476853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45941.739967476853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45941.739967476853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45941.739967476853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45941.739967476853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45941.739967476853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45941.739967476853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45941.739967476853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45941.739967476853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45941.739967476853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45941.739967476853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45941.739967476853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45941.739967476853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45941.739967476853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45941.739967476853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45941.739967476853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45941.739967476853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45941.739967476853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45941.739967476853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45941.739967476853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45941.739967476853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45941.739967476853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45941.739967476853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45941.739967476853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45941.739967476853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45941.739967476853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45941.739967476853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45941.739967476853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45941.739967476853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45941.739967476853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45941.739967476853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45941.739967476853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45941.739967476853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45941.739967476853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45941.739967476853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45941.739967476853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45941.739967476853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45941.739967476853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45941.739967476853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45941.739967476853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45941.739967476853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45941.739967476853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45941.739967476853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45941.739967476853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45941.739967476853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45941.739967476853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45941.739967476853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45941.739967476853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45941.739967476853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45941.739967476853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45941.739967476853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45941.739967476853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45941.739967476853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45941.739967476853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45941.739967476853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45941.739967476853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45941.739967476853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45941.739967476853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45941.739967476853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45941.739967476853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45941.739967476853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45941.739967476853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45941.739967476853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45941.739967476853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45941.739967476853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45941.739967476853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45941.739967476853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45941.739967476853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45941.739967476853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45941.739967476853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45941.739967476853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45941.739967476853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45941.739967476853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45941.739967476853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45941.739967476853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45941.739967476853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45941.739967476853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45941.739967476853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45941.739967476853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45941.739967476853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45941.739967476853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45941.739967476853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45941.739967476853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45941.739967476853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45941.739967476853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45941.739967476853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45941.739967476853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45941.739967476853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45941.739967476853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45941.739967476853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45941.739967476853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45941.739967476853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45941.739967476853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45941.739967476853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45941.739967476853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45941.739967476853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45941.739967476853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45941.739967476853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45941.739967476853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45941.739967476853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45941.739967476853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45941.739967476853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45941.739967476853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45941.739967476853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45941.739967476853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45941.739967476853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45941.739967476853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45941.739967476853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45941.739967476853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45941.739967476853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45941.739967476853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45941.739967476853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45941.739967476853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45941.739967476853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45941.739967476853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45941.739967476853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45941.739967476853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45941.739967476853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45941.739967476853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45941.739967476853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45941.739967476853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45941.739967476853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45941.739967476853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45941.739967476853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45941.739967476853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45941.739967476853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45941.739967476853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45941.739967476853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45941.739967476853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45941.739967476853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45941.739967476853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45941.739967476853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45941.739967476853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45941.739967476853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45941.739967476853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45941.739967476853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45941.739967476853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45941.739967476853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45941.739967476853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45941.739967476853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45941.739967476853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45941.739967476853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45941.739967476853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45941.739967476853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45941.739967476853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45941.739967476853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45941.739967476853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45941.739967476853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45941.739967476853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45941.739967476853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45941.739967476853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45941.739967476853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45941.739967476853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45941.739967476853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45941.739967476853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45941.739967476853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45941.739967476853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45941.739967476853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45941.739967476853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45941.739967476853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45941.739967476853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45941.739967476853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45941.739967476853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45941.739967476853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45941.739967476853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45941.739967476853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45941.739967476853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45941.739967476853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45941.739967476853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45941.739967476853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45941.739967476853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45941.739967476853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45941.739967476853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45941.739967476853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45941.739967476853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45941.739967476853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45941.739967476853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45941.739967476853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45941.739967476853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45941.739967476853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45941.739967476853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45941.739967476853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45941.739967476853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45941.739967476853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45941.739967476853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45941.739967476853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45941.739967476853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45941.739967476853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45941.739967476853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45941.739967476853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45941.739967476853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45941.739967476853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45941.739967476853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45941.739967476853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45941.739967476853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45941.739967476853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45941.739967476853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45941.739967476853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45941.739967476853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45941.739967476853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45941.739967476853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45941.739967476853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45941.739967476853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45941.739967476853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45941.739967476853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45941.739967476853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45941.739967476853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45941.739967476853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45941.739967476853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45941.739967476853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45941.739967476853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45941.739967476853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45941.739967476853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45941.739967476853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45941.739967476853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45941.739967476853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45941.739967476853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45941.739967476853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45941.739967476853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45941.739967476853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45941.739967476853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45941.739967476853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45941.739967476853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45941.739967476853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45941.739967476853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45941.739967476853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45941.739967476853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45941.739967476853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45941.739967476853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45941.739967476853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45941.739967476853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45941.739967476853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45941.739967476853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45941.739967476853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45941.739967476853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45941.739967476853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45941.739967476853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45941.739967476853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45941.739967476853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45941.739967476853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45941.739967476853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45941.739967476853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45941.739967476853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45941.739967476853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45941.739967476853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45941.739967476853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45941.739967476853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45941.739967476853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45941.739967476853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45941.739967476853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45941.739967476853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45941.739967476853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45941.739967476853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45941.739967476853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45941.739967476853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45941.739967476853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45941.739967476853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45941.739967476853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45941.739967476853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45941.739967476853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45941.739967476853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45941.739967476853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45941.739967476853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45941.739967476853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45941.739967476853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45941.739967476853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45941.739967476853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45941.739967476853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45941.739967476853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45941.739967476853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45941.739967476853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45941.739967476853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45941.739967476853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45941.739967476853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45941.739967476853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45941.739967476853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45941.739967476853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45941.739967476853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45941.739967476853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45941.739967476853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45941.739967476853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45941.739967476853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45941.739967476853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45941.739967476853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45941.739967476853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45941.739967476853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45941.739967476853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45941.739967476853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45941.739967476853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45941.739967476853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45941.739967476853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45941.739967476853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45941.739967476853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45941.739967476853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45941.739967476853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45941.739967476853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45941.739967476853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45941.739967476853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45941.739967476853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45941.739967476853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45941.739967476853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45941.739967476853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45941.739967476853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45941.739967476853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45941.739967476853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45941.739967476853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45941.739967476853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45941.739967476853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45941.739967476853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45941.739967476853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45941.739967476853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45941.739967476853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45941.739967476853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45941.739967476853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45941.739967476853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45941.739967476853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45941.739967476853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45941.739967476853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45941.739967476853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45941.739967476853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45941.739967476853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45941.739967476853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45941.739967476853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45941.739967476853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45941.739967476853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45941.739967476853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45941.739967476853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45941.739967476853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45941.739967476853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45941.739967476853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45941.739967476853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45941.739967476853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45941.739967476853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45941.739967476853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45941.739967476853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45941.739967476853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45941.739967476853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45941.739967476853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45941.739967476853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45941.739967476853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45941.739967476853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45941.739967476853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45941.739967476853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45941.739967476853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45941.739967476853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45941.739967476853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45941.739967476853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45941.739967476853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45941.739967476853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45941.739967476853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45941.739967476853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45941.739967476853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45941.739967476853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45941.739967476853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45941.739967476853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45941.739967476853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45941.739967476853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45941.739967476853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45941.739967476853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45941.739967476853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45941.739967476853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45941.739967476853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45941.739967476853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45941.739967476853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45941.739967476853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45941.739967476853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45941.739967476853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45941.739967476853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45941.739967476853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45941.739967476853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45941.739967476853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45941.739967476853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45941.739967476853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45941.739967476853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45941.739967476853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45941.739967476853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45941.739967476853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45941.739967476853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45941.739967476853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45941.739967476853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45941.739967476853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45941.739967476853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45941.739967476853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45941.739967476853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45941.739967476853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45941.739967476853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45941.739967476853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45941.739967476853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45941.739967476853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45941.739967476853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45941.739967476853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45941.739967476853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45941.739967476853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45941.739967476853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45941.739967476853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45941.739967476853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45941.739967476853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45941.739967476853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45941.739967476853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45941.739967476853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45941.739967476853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45941.739967476853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45941.739967476853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45941.739967476853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45941.739967476853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45941.739967476853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45941.739967476853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45941.739967476853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45941.739967476853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45941.739967476853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45941.739967476853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45941.739967476853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45941.739967476853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45941.739967476853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45941.739967476853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45941.739967476853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45941.739967476853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45941.739967476853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45941.739967476853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45941.739967476853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45941.739967476853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45941.739967476853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45941.739967476853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45941.739967476853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45941.739967476853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45941.739967476853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45941.739967476853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45941.739967476853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45941.739967476853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45941.739967476853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45941.739967476853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45941.739967476853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45941.739967476853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45941.739967476853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45941.739967476853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45941.739967476853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45941.739967476853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45941.739967476853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45941.739967476853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45941.739967476853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45941.739967476853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45941.739967476853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45941.739967476853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45941.739967476853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45941.739967476853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45941.739967476853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45941.739967476853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45941.739967476853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45941.739967476853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45941.739967476853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45941.739967476853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45941.739967476853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45941.739967476853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45941.739967476853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45941.739967476853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45941.739967476853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45941.739967476853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45941.739967476853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45941.739967476853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45941.739967476853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45941.739967476853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45941.739967476853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45941.739967476853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45941.739967476853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45941.739967476853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45941.739967476853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45941.739967476853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45941.739967476853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45941.739967476853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45941.739967476853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45941.739967476853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45941.739967476853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45941.739967476853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45941.739967476853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45941.739967476853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45941.739967476853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45941.739967476853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45941.739967476853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45941.739967476853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45941.739967476853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45941.739967476853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45941.739967476853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45941.739967476853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45941.739967476853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45941.739967476853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45941.739967476853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45941.739967476853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45941.739967476853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45941.739967476853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45941.739967476853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45941.739967476853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45941.739967476853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45941.739967476853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45941.739967476853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45941.739967476853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45941.739967476853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45941.739967476853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45941.739967476853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45941.739967476853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45941.739967476853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45941.739967476853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45941.739967476853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45941.739967476853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45941.739967476853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45941.739967476853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45941.739967476853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45941.739967476853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45941.739967476853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45941.739967476853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45941.739967476853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45941.739967476853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45941.739967476853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45941.739967476853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45941.739967476853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45941.739967476853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45941.739967476853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45941.739967476853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45941.739967476853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45941.739967476853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45941.739967476853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45941.739967476853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45941.739967476853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45941.739967476853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45941.739967476853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45941.739967476853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45941.739967476853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45941.739967476853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45941.739967476853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45941.739967476853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45941.739967476853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45941.739967476853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45941.739967476853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45941.739967476853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45941.739967476853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45941.739967476853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45941.739967476853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45941.739967476853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45941.739967476853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45941.739967476853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45941.739967476853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45941.739967476853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45941.739967476853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45941.739967476853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45941.739967476853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45941.739967476853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45941.739967476853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45941.739967476853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45941.739967476853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45941.739967476853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45941.739967476853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45941.739967476853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45941.739967476853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45941.739967476853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45941.739967476853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45941.739967476853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45941.739967476853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45941.739967476853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45941.739967476853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45941.739967476853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45941.739967476853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45941.739967476853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45941.739967476853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45941.739967476853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45941.739967476853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45941.739967476853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45941.739967476853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45941.739967476853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45941.739967476853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45941.739967476853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45941.739967476853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45941.739967476853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45941.739967476853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45941.739967476853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45941.739967476853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45941.739967476853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45941.739967476853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45941.739967476853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45941.739967476853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45941.739967476853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45941.739967476853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45941.739967476853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45941.739967476853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45941.739967476853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45941.739967476853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45941.739967476853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45941.739967476853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45941.739967476853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45941.739967476853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45941.739967476853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45941.739967476853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45941.739967476853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45941.739967476853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45941.739967476853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45941.739967476853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45941.739967476853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45941.739967476853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45941.739967476853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45941.739967476853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45941.739967476853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45941.739967476853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45941.739967476853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45941.739967476853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45941.739967476853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45941.739967476853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45941.739967476853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45941.739967476853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45941.739967476853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45941.739967476853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45941.739967476853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45941.739967476853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45941.739967476853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45941.739967476853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45941.739967476853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45941.739967476853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45941.739967476853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45941.739967476853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45941.739967476853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45941.739967476853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45941.739967476853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45941.739967476853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45941.739967476853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45941.739967476853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45941.739967476853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45941.739967476853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45941.739967476853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45941.739967476853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45941.739967476853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45941.739967476853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45941.739967476853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45941.739967476853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45941.739967476853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45941.739967476853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45941.739967476853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45941.739967476853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45941.739967476853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45941.739967476853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45941.739967476853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45941.739967476853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45941.739967476853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45941.739967476853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45941.739967476853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45941.739967476853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45941.739967476853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45941.739967476853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45941.739967476853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45941.739967476853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45941.739967476853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45941.739967476853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45941.739967476853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45941.739967476853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45941.739967476853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45941.739967476853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45941.739967476853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45941.739967476853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45941.739967476853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45941.739967476853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45941.739967476853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45941.739967476853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45941.739967476853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45941.739967476853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45941.739967476853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45941.739967476853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45941.739967476853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45941.739967476853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45941.739967476853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45941.739967476853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45941.739967476853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45941.739967476853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45941.739967476853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45941.739967476853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45941.739967476853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45941.739967476853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45941.739967476853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45941.739967476853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45941.739967476853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45941.739967476853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45941.739967476853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45941.739967476853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45941.739967476853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45941.739967476853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45941.739967476853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45941.739967476853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45941.739967476853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45941.739967476853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45941.739967476853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45941.739967476853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45941.739967476853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45941.739967476853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45941.739967476853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45941.739967476853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45941.739967476853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45941.739967476853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45941.739967476853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45941.739967476853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45941.739967476853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45941.739967476853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45941.739967476853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45941.739967476853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45941.739967476853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45941.739967476853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45941.739967476853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45941.739967476853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45941.739967476853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45941.739967476853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45941.739967476853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45941.739967476853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45941.739967476853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45941.739967476853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45941.739967476853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45941.739967476853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45941.739967476853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45941.739967476853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45941.739967476853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45941.739967476853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45941.739967476853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45941.739967476853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45941.739967476853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45941.739967476853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45941.739967476853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45941.739967476853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45941.739967476853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45941.739967476853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45941.739967476853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45941.739967476853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45941.739967476853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45941.739967476853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45941.739967476853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45941.739967476853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45941.739967476853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45941.739967476853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45941.739967476853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45941.739967476853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45941.739967476853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45941.739967476853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45941.739967476853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45941.739967476853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45941.739967476853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45941.739967476853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45941.739967476853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45941.739967476853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45941.739967476853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45941.739967476853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45941.739967476853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45941.739967476853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45941.739967476853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45941.739967476853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45941.739967476853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45941.739967476853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45941.739967476853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45941.739967476853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45941.739967476853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45941.739967476853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45941.739967476853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45941.739967476853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45941.739967476853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45941.739967476853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45941.739967476853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45941.739967476853</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45941.739967476853</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45941.739967476853</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45941.739967476853</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45941.739967476853</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45941.739967476853</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45941.739967476853</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45941.739967476853</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45941.739967476853</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45941.739967476853</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45941.739967476853</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45941.739967476853</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45941.739967476853</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45941.739967476853</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45941.739967476853</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45941.739967476853</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45941.739967476853</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45941.739967476853</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45941.739967476853</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45941.739967476853</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45941.739967476853</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45941.739967476853</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45941.739967476853</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45941.739967476853</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45941.739967476853</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45941.739967476853</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45941.739967476853</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45941.739967476853</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45941.739967476853</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45941.739967476853</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45941.739967476853</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45941.739967476853</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45941.739967476853</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45941.739967476853</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45941.739967476853</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45941.739967476853</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45941.739967476853</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45941.739967476853</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45941.739967476853</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39061</v>
      </c>
      <c r="B2" s="99" t="str">
        <f>IFERROR(VLOOKUP(D2,DB!A:K,11,0),"")</f>
        <v>R4</v>
      </c>
      <c r="C2" s="100">
        <v>1</v>
      </c>
      <c r="D2" s="96" t="s">
        <v>35082</v>
      </c>
      <c r="E2" s="101" t="s">
        <v>38964</v>
      </c>
      <c r="F2" s="102">
        <v>45703.480717592596</v>
      </c>
      <c r="G2" s="103">
        <f ca="1">IFERROR(NOW()-F2,"")</f>
        <v>238.25924988425686</v>
      </c>
      <c r="H2" s="102">
        <v>45703.474768518521</v>
      </c>
      <c r="I2" s="99" t="str">
        <f>IFERROR(VLOOKUP(D2,DB!A:F,6,0),"")</f>
        <v>SCECO</v>
      </c>
      <c r="J2" s="99" t="str">
        <f>IFERROR(VLOOKUP(D2,DB!A:G,7,0),"")</f>
        <v>Dead</v>
      </c>
      <c r="K2" s="104" t="s">
        <v>39062</v>
      </c>
      <c r="L2" s="96" t="str">
        <f>IFERROR(VLOOKUP(D2,DB!A:I,9,0),"")</f>
        <v>Latis</v>
      </c>
    </row>
    <row r="3" spans="1:16" ht="15" customHeight="1">
      <c r="A3" s="124" t="s">
        <v>39063</v>
      </c>
      <c r="B3" s="124" t="str">
        <f>IFERROR(VLOOKUP(D3,DB!A:K,11,0),"")</f>
        <v>R4</v>
      </c>
      <c r="C3" s="125">
        <v>9</v>
      </c>
      <c r="D3" s="126" t="s">
        <v>25861</v>
      </c>
      <c r="E3" s="101" t="s">
        <v>38969</v>
      </c>
      <c r="F3" s="128">
        <v>45941.627152777779</v>
      </c>
      <c r="G3" s="129">
        <f ca="1">IFERROR(NOW()-F3,"")</f>
        <v>0.11281469907407882</v>
      </c>
      <c r="H3" s="128">
        <v>45941.612905092596</v>
      </c>
      <c r="I3" s="124" t="str">
        <f>IFERROR(VLOOKUP(D3,DB!A:F,6,0),"")</f>
        <v>Generator-SG</v>
      </c>
      <c r="J3" s="124" t="str">
        <f>IFERROR(VLOOKUP(D3,DB!A:G,7,0),"")</f>
        <v>Good</v>
      </c>
      <c r="K3" s="130" t="s">
        <v>39064</v>
      </c>
      <c r="L3" s="126" t="str">
        <f>IFERROR(VLOOKUP(D3,DB!A:I,9,0),"")</f>
        <v>Latis</v>
      </c>
    </row>
    <row r="4" spans="1:16" ht="15" customHeight="1">
      <c r="A4" s="124"/>
      <c r="B4" s="124" t="str">
        <f>IFERROR(VLOOKUP(D4,DB!A:K,11,0),"")</f>
        <v/>
      </c>
      <c r="C4" s="125"/>
      <c r="D4" s="126"/>
      <c r="E4" s="101"/>
      <c r="F4" s="128"/>
      <c r="G4" s="129">
        <f ca="1">IFERROR(NOW()-F4,"")</f>
        <v>45941.739967476853</v>
      </c>
      <c r="H4" s="128"/>
      <c r="I4" s="124" t="str">
        <f>IFERROR(VLOOKUP(D4,DB!A:F,6,0),"")</f>
        <v/>
      </c>
      <c r="J4" s="124" t="str">
        <f>IFERROR(VLOOKUP(D4,DB!A:G,7,0),"")</f>
        <v/>
      </c>
      <c r="K4" s="130"/>
      <c r="L4" s="126" t="str">
        <f>IFERROR(VLOOKUP(D4,DB!A:I,9,0),"")</f>
        <v/>
      </c>
    </row>
    <row r="5" spans="1:16" ht="15" customHeight="1">
      <c r="A5" s="124"/>
      <c r="B5" s="124" t="str">
        <f>IFERROR(VLOOKUP(D5,DB!A:K,11,0),"")</f>
        <v>R4</v>
      </c>
      <c r="C5" s="125"/>
      <c r="D5" s="96" t="s">
        <v>24750</v>
      </c>
      <c r="E5" s="101"/>
      <c r="F5" s="128"/>
      <c r="G5" s="129">
        <f ca="1">IFERROR(NOW()-F5,"")</f>
        <v>45941.739967476853</v>
      </c>
      <c r="H5" s="128"/>
      <c r="I5" s="124" t="str">
        <f>IFERROR(VLOOKUP(D5,DB!A:F,6,0),"")</f>
        <v>SCECO</v>
      </c>
      <c r="J5" s="124" t="str">
        <f>IFERROR(VLOOKUP(D5,DB!A:G,7,0),"")</f>
        <v>In progress</v>
      </c>
      <c r="K5" s="130"/>
      <c r="L5" s="126" t="str">
        <f>IFERROR(VLOOKUP(D5,DB!A:I,9,0),"")</f>
        <v>Latis</v>
      </c>
    </row>
    <row r="6" spans="1:16" ht="15" customHeight="1">
      <c r="A6" s="124"/>
      <c r="B6" s="124" t="str">
        <f>IFERROR(VLOOKUP(D6,DB!A:K,11,0),"")</f>
        <v/>
      </c>
      <c r="C6" s="125"/>
      <c r="D6" s="96"/>
      <c r="E6" s="101"/>
      <c r="F6" s="128"/>
      <c r="G6" s="129">
        <f ca="1">IFERROR(NOW()-F6,"")</f>
        <v>45941.739967476853</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45941.739967476853</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45941.739967476853</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45941.739967476853</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45941.739967476853</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45941.739967476853</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58"/>
      <c r="E12" s="127"/>
      <c r="F12" s="128"/>
      <c r="G12" s="129">
        <f ca="1">IFERROR(NOW()-F12,"")</f>
        <v>45941.739967476853</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45941.739967476853</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45941.739967476853</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45941.739967476853</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45941.739967476853</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45941.739967476853</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45941.739967476853</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96"/>
      <c r="E19" s="127"/>
      <c r="F19" s="128"/>
      <c r="G19" s="129">
        <f ca="1">IFERROR(NOW()-F19,"")</f>
        <v>45941.739967476853</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45941.739967476853</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45941.739967476853</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45941.739967476853</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45941.739967476853</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45941.739967476853</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45941.739967476853</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45941.739967476853</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45941.739967476853</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45941.739967476853</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45941.739967476853</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45941.739967476853</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45941.739967476853</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45941.739967476853</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45941.739967476853</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45941.739967476853</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45941.739967476853</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45941.739967476853</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45941.739967476853</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45941.739967476853</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45941.739967476853</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45941.739967476853</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45941.739967476853</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45941.739967476853</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45941.739967476853</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45941.739967476853</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45941.739967476853</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45941.739967476853</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45941.739967476853</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45941.739967476853</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45941.739967476853</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45941.739967476853</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45941.739967476853</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45941.739967476853</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45941.739967476853</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45941.739967476853</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45941.739967476853</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45941.739967476853</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45941.739967476853</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45941.739967476853</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45941.739967476853</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45941.739967476853</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45941.739967476853</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45941.739967476853</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45941.739967476853</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45941.739967476853</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45941.739967476853</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45941.739967476853</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45941.739967476853</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45941.739967476853</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45941.739967476853</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45941.739967476853</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45941.739967476853</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45941.739967476853</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45941.739967476853</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45941.739967476853</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45941.739967476853</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45941.739967476853</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45941.739967476853</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45941.739967476853</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45941.739967476853</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45941.739967476853</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45941.739967476853</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45941.739967476853</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45941.739967476853</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45941.739967476853</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45941.739967476853</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45941.739967476853</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45941.739967476853</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45941.739967476853</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45941.739967476853</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45941.739967476853</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45941.739967476853</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45941.739967476853</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45941.739967476853</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45941.739967476853</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45941.739967476853</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45941.739967476853</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45941.739967476853</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45941.739967476853</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45941.739967476853</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45941.739967476853</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45941.739967476853</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45941.739967476853</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45941.739967476853</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45941.739967476853</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45941.739967476853</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45941.739967476853</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45941.739967476853</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45941.739967476853</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45941.739967476853</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45941.739967476853</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45941.739967476853</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45941.739967476853</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45941.739967476853</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45941.739967476853</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45941.739967476853</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45941.739967476853</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45941.739967476853</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45941.739967476853</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45941.739967476853</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45941.739967476853</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45941.739967476853</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45941.739967476853</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45941.739967476853</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45941.739967476853</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45941.739967476853</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45941.739967476853</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45941.739967476853</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45941.739967476853</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45941.739967476853</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45941.739967476853</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45941.739967476853</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45941.739967476853</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45941.739967476853</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45941.739967476853</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45941.739967476853</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45941.739967476853</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45941.739967476853</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45941.739967476853</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45941.739967476853</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45941.739967476853</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45941.739967476853</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45941.739967476853</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45941.739967476853</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45941.739967476853</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45941.739967476853</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45941.739967476853</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45941.739967476853</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45941.739967476853</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45941.739967476853</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45941.739967476853</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45941.739967476853</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45941.739967476853</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45941.739967476853</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45941.739967476853</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45941.739967476853</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45941.739967476853</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45941.739967476853</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45941.739967476853</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45941.739967476853</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45941.739967476853</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45941.739967476853</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45941.739967476853</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45941.739967476853</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45941.739967476853</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45941.739967476853</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45941.739967476853</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45941.739967476853</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45941.739967476853</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45941.739967476853</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45941.739967476853</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45941.739967476853</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45941.739967476853</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45941.739967476853</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45941.739967476853</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45941.739967476853</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45941.739967476853</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45941.739967476853</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45941.739967476853</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45941.739967476853</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45941.739967476853</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45941.739967476853</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45941.739967476853</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45941.739967476853</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45941.739967476853</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45941.739967476853</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45941.739967476853</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45941.739967476853</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45941.739967476853</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45941.739967476853</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45941.739967476853</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45941.739967476853</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45941.739967476853</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45941.739967476853</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45941.739967476853</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45941.739967476853</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45941.739967476853</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45941.739967476853</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45941.739967476853</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45941.739967476853</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45941.739967476853</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45941.739967476853</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45941.739967476853</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45941.739967476853</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45941.739967476853</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45941.739967476853</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45941.739967476853</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45941.739967476853</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45941.739967476853</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45941.739967476853</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45941.739967476853</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45941.739967476853</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45941.739967476853</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45941.739967476853</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45941.739967476853</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45941.739967476853</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45941.739967476853</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45941.739967476853</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45941.739967476853</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45941.739967476853</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45941.739967476853</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45941.739967476853</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45941.739967476853</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45941.739967476853</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45941.739967476853</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45941.739967476853</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45941.739967476853</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45941.739967476853</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45941.739967476853</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45941.739967476853</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45941.739967476853</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45941.739967476853</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45941.739967476853</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45941.739967476853</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45941.739967476853</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45941.739967476853</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45941.739967476853</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45941.739967476853</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45941.739967476853</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45941.739967476853</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45941.739967476853</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45941.739967476853</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45941.739967476853</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45941.739967476853</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45941.739967476853</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45941.739967476853</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45941.739967476853</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45941.739967476853</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45941.739967476853</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45941.739967476853</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45941.739967476853</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45941.739967476853</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45941.739967476853</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45941.739967476853</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45941.739967476853</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45941.739967476853</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45941.739967476853</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45941.739967476853</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45941.739967476853</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45941.739967476853</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45941.739967476853</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45941.739967476853</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45941.739967476853</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45941.739967476853</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45941.739967476853</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45941.739967476853</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45941.739967476853</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45941.739967476853</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45941.739967476853</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45941.739967476853</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45941.739967476853</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45941.739967476853</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45941.739967476853</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45941.739967476853</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45941.739967476853</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45941.739967476853</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45941.739967476853</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45941.739967476853</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45941.739967476853</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45941.739967476853</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45941.739967476853</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45941.739967476853</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45941.739967476853</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45941.739967476853</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45941.739967476853</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45941.739967476853</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45941.739967476853</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45941.739967476853</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45941.739967476853</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45941.739967476853</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45941.739967476853</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45941.739967476853</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45941.739967476853</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45941.739967476853</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45941.739967476853</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45941.739967476853</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45941.739967476853</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45941.739967476853</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45941.739967476853</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45941.739967476853</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45941.739967476853</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45941.739967476853</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45941.739967476853</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45941.739967476853</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45941.739967476853</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45941.739967476853</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45941.739967476853</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45941.739967476853</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45941.739967476853</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45941.739967476853</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45941.739967476853</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45941.739967476853</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45941.739967476853</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45941.739967476853</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45941.739967476853</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45941.739967476853</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45941.739967476853</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45941.739967476853</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45941.739967476853</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45941.739967476853</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45941.739967476853</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45941.739967476853</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45941.739967476853</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45941.739967476853</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45941.739967476853</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45941.739967476853</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45941.739967476853</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45941.739967476853</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45941.739967476853</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45941.739967476853</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45941.739967476853</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45941.739967476853</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45941.739967476853</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45941.739967476853</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45941.739967476853</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45941.739967476853</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45941.739967476853</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45941.739967476853</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45941.739967476853</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45941.739967476853</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45941.739967476853</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45941.739967476853</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45941.739967476853</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45941.739967476853</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45941.739967476853</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45941.739967476853</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45941.739967476853</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45941.739967476853</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45941.739967476853</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45941.739967476853</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45941.739967476853</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45941.739967476853</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45941.739967476853</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45941.739967476853</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45941.739967476853</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45941.739967476853</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45941.739967476853</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45941.739967476853</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45941.739967476853</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45941.739967476853</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45941.739967476853</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45941.739967476853</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45941.739967476853</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45941.739967476853</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45941.739967476853</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45941.739967476853</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45941.739967476853</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45941.739967476853</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45941.739967476853</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45941.739967476853</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45941.739967476853</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45941.739967476853</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45941.739967476853</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45941.739967476853</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45941.739967476853</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45941.739967476853</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45941.739967476853</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45941.739967476853</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45941.739967476853</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45941.739967476853</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45941.739967476853</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45941.739967476853</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45941.739967476853</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45941.739967476853</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45941.739967476853</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45941.739967476853</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45941.739967476853</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45941.739967476853</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45941.739967476853</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45941.739967476853</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45941.739967476853</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45941.739967476853</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45941.739967476853</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45941.739967476853</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45941.739967476853</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45941.739967476853</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45941.739967476853</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45941.739967476853</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45941.739967476853</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45941.739967476853</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45941.739967476853</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45941.739967476853</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45941.739967476853</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45941.739967476853</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45941.739967476853</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45941.739967476853</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45941.739967476853</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45941.739967476853</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45941.739967476853</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45941.739967476853</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45941.739967476853</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45941.739967476853</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45941.739967476853</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45941.739967476853</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45941.739967476853</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45941.739967476853</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45941.739967476853</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45941.739967476853</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45941.739967476853</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45941.739967476853</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45941.739967476853</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45941.739967476853</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45941.739967476853</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45941.739967476853</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45941.739967476853</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45941.739967476853</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45941.739967476853</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45941.739967476853</v>
      </c>
      <c r="H427" s="128"/>
      <c r="I427" s="124" t="str">
        <f>IFERROR(VLOOKUP(D427,DB!A:F,6,0),"")</f>
        <v/>
      </c>
      <c r="J427" s="124" t="str">
        <f>IFERROR(VLOOKUP(D427,DB!A:G,7,0),"")</f>
        <v/>
      </c>
      <c r="K427" s="130"/>
      <c r="L427" s="126" t="str">
        <f>IFERROR(VLOOKUP(D427,DB!A:I,9,0),"")</f>
        <v/>
      </c>
    </row>
    <row r="428" spans="1:12" ht="15" customHeight="1">
      <c r="A428" s="131"/>
      <c r="B428" s="131" t="str">
        <f>IFERROR(VLOOKUP(D428,DB!A:K,11,0),"")</f>
        <v/>
      </c>
      <c r="C428" s="132"/>
      <c r="D428" s="133"/>
      <c r="E428" s="134"/>
      <c r="F428" s="135"/>
      <c r="G428" s="136">
        <f ca="1">IFERROR(NOW()-F428,"")</f>
        <v>45941.739967476853</v>
      </c>
      <c r="H428" s="135"/>
      <c r="I428" s="131" t="str">
        <f>IFERROR(VLOOKUP(D428,DB!A:F,6,0),"")</f>
        <v/>
      </c>
      <c r="J428" s="131" t="str">
        <f>IFERROR(VLOOKUP(D428,DB!A:G,7,0),"")</f>
        <v/>
      </c>
      <c r="K428" s="137"/>
      <c r="L428" s="133" t="str">
        <f>IFERROR(VLOOKUP(D428,DB!A:I,9,0),"")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tabSelected="1" workbookViewId="0">
      <selection activeCell="D6" sqref="D6"/>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9" t="s">
        <v>38953</v>
      </c>
      <c r="B1" s="159" t="s">
        <v>38954</v>
      </c>
      <c r="C1" s="159" t="s">
        <v>38955</v>
      </c>
      <c r="D1" s="159" t="s">
        <v>144</v>
      </c>
      <c r="E1" s="159" t="s">
        <v>38956</v>
      </c>
      <c r="F1" s="160" t="s">
        <v>38957</v>
      </c>
      <c r="G1" s="161" t="s">
        <v>38958</v>
      </c>
      <c r="H1" s="160" t="s">
        <v>38959</v>
      </c>
      <c r="I1" s="159" t="s">
        <v>38960</v>
      </c>
      <c r="J1" s="159" t="s">
        <v>38961</v>
      </c>
      <c r="K1" s="159" t="s">
        <v>38962</v>
      </c>
      <c r="L1" s="159" t="s">
        <v>8</v>
      </c>
      <c r="M1" s="97"/>
    </row>
    <row r="2" spans="1:13" ht="15">
      <c r="A2" s="37" t="s">
        <v>39065</v>
      </c>
      <c r="B2" s="37" t="str">
        <f>IFERROR(VLOOKUP(D2,DB!A:K,11,0),"")</f>
        <v>R5</v>
      </c>
      <c r="C2" s="37">
        <v>3</v>
      </c>
      <c r="D2" s="123" t="s">
        <v>36000</v>
      </c>
      <c r="E2" s="37" t="s">
        <v>38964</v>
      </c>
      <c r="F2" s="38">
        <v>45891.832060185188</v>
      </c>
      <c r="G2" s="154">
        <f ca="1">IFERROR(NOW()-F2,"")</f>
        <v>49.907907291664742</v>
      </c>
      <c r="H2" s="38">
        <v>45891.790393518517</v>
      </c>
      <c r="I2" s="37" t="str">
        <f>IFERROR(VLOOKUP(D2,DB!A:F,6,0),"")</f>
        <v>Generator-SG</v>
      </c>
      <c r="J2" s="37" t="str">
        <f>IFERROR(VLOOKUP(D2,DB!A:G,7,0),"")</f>
        <v>Vandalized</v>
      </c>
      <c r="K2" s="37" t="s">
        <v>39066</v>
      </c>
      <c r="L2" s="37" t="str">
        <f>IFERROR(VLOOKUP(D2,DB!A:I,9,0),"")</f>
        <v>Latis</v>
      </c>
      <c r="M2" s="122"/>
    </row>
    <row r="3" spans="1:13" ht="30.75">
      <c r="A3" s="37" t="s">
        <v>39067</v>
      </c>
      <c r="B3" s="37" t="str">
        <f>IFERROR(VLOOKUP(D3,DB!A:K,11,0),"")</f>
        <v>R5</v>
      </c>
      <c r="C3" s="37">
        <v>1</v>
      </c>
      <c r="D3" s="37" t="s">
        <v>31295</v>
      </c>
      <c r="E3" s="37" t="s">
        <v>38969</v>
      </c>
      <c r="F3" s="38">
        <v>45926.188877314817</v>
      </c>
      <c r="G3" s="154">
        <f t="shared" ref="G3" ca="1" si="0">IFERROR(NOW()-F3,"")</f>
        <v>15.551090162036417</v>
      </c>
      <c r="H3" s="38">
        <v>45926.158159722225</v>
      </c>
      <c r="I3" s="37" t="str">
        <f>IFERROR(VLOOKUP(D3,DB!A:F,6,0),"")</f>
        <v>SCECO</v>
      </c>
      <c r="J3" s="37" t="str">
        <f>IFERROR(VLOOKUP(D3,DB!A:G,7,0),"")</f>
        <v>Good</v>
      </c>
      <c r="K3" s="37" t="s">
        <v>39068</v>
      </c>
      <c r="L3" s="37" t="str">
        <f>IFERROR(VLOOKUP(D3,DB!A:I,9,0),"")</f>
        <v>Latis</v>
      </c>
      <c r="M3" s="122"/>
    </row>
    <row r="4" spans="1:13" ht="15">
      <c r="A4" s="37"/>
      <c r="B4" s="37" t="str">
        <f>IFERROR(VLOOKUP(D4,DB!A:K,11,0),"")</f>
        <v/>
      </c>
      <c r="C4" s="37"/>
      <c r="D4" s="37"/>
      <c r="E4" s="37"/>
      <c r="F4" s="38"/>
      <c r="G4" s="39">
        <f t="shared" ref="G4:G29" ca="1" si="1">IFERROR(NOW()-F4,"")</f>
        <v>45941.739967476853</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45941.739967476853</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45941.739967476853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45941.739967476853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45941.739967476853</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45941.739967476853</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45941.739967476853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45941.739967476853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45941.739967476853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45941.739967476853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45941.739967476853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45941.739967476853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45941.739967476853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45941.739967476853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45941.739967476853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45941.739967476853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45941.739967476853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45941.739967476853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45941.739967476853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45941.739967476853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45941.739967476853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45941.739967476853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45941.739967476853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45941.739967476853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45941.739967476853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45941.739967476853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45941.739967476853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45941.739967476853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45941.739967476853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45941.739967476853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45941.739967476853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45941.739967476853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45941.739967476853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45941.739967476853</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45941.739967476853</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45941.739967476853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45941.739967476853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45941.739967476853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45941.739967476853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45941.739967476853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45941.739967476853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45941.739967476853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45941.739967476853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45941.739967476853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45941.739967476853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45941.739967476853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45941.739967476853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45941.739967476853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45941.739967476853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45941.739967476853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45941.739967476853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45941.739967476853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45941.739967476853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45941.739967476853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45941.739967476853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45941.739967476853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45941.739967476853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45941.739967476853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45941.739967476853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45941.739967476853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45941.739967476853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45941.739967476853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45941.739967476853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45941.739967476853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45941.739967476853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45941.739967476853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45941.739967476853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45941.739967476853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45941.739967476853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45941.739967476853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45941.739967476853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45941.739967476853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45941.739967476853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45941.739967476853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45941.739967476853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45941.739967476853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45941.739967476853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45941.739967476853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45941.739967476853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45941.739967476853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45941.739967476853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45941.739967476853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45941.739967476853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45941.739967476853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45941.739967476853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45941.739967476853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45941.739967476853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45941.739967476853</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45941.739967476853</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39069</v>
      </c>
      <c r="B2" s="146" t="s">
        <v>5398</v>
      </c>
      <c r="C2" s="145">
        <v>1</v>
      </c>
      <c r="D2" s="146" t="s">
        <v>34463</v>
      </c>
      <c r="E2" s="145" t="s">
        <v>39070</v>
      </c>
      <c r="F2" s="147">
        <v>45926.772847222222</v>
      </c>
      <c r="G2" s="148">
        <f ca="1">IFERROR(NOW()-F2,"-")</f>
        <v>14.967120254630572</v>
      </c>
      <c r="H2" s="149">
        <v>45927.449074074102</v>
      </c>
      <c r="I2" s="146" t="str">
        <f>IFERROR(VLOOKUP(D2,DB!A:F,6,0),"")</f>
        <v>SCECO</v>
      </c>
      <c r="J2" s="146" t="str">
        <f>IFERROR(VLOOKUP(D2,DB!A:G,7,0),"")</f>
        <v>Weak</v>
      </c>
      <c r="K2" s="145" t="s">
        <v>39071</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39072</v>
      </c>
      <c r="B3" s="146" t="str">
        <f>IFERROR(VLOOKUP(D3,DB!A:K,11,0),"")</f>
        <v>R6</v>
      </c>
      <c r="C3" s="145">
        <v>1</v>
      </c>
      <c r="D3" s="146" t="s">
        <v>34282</v>
      </c>
      <c r="E3" s="145" t="s">
        <v>38964</v>
      </c>
      <c r="F3" s="149">
        <v>45939.529062499998</v>
      </c>
      <c r="G3" s="148">
        <f ca="1">IFERROR(NOW()-F3,"-")</f>
        <v>2.2109049768550904</v>
      </c>
      <c r="H3" s="149">
        <v>45927.987534722219</v>
      </c>
      <c r="I3" s="146" t="str">
        <f>IFERROR(VLOOKUP(D3,DB!A:F,6,0),"")</f>
        <v>SCECO</v>
      </c>
      <c r="J3" s="146" t="str">
        <f>IFERROR(VLOOKUP(D3,DB!A:G,7,0),"")</f>
        <v>Vandalized</v>
      </c>
      <c r="K3" s="145" t="s">
        <v>39073</v>
      </c>
      <c r="L3" s="146" t="str">
        <f>IFERROR(VLOOKUP(D3,DB!A:I,9,0),"")</f>
        <v>Latis</v>
      </c>
    </row>
    <row r="4" spans="1:16383" ht="31.5" customHeight="1">
      <c r="A4" s="145" t="s">
        <v>39074</v>
      </c>
      <c r="B4" s="146" t="s">
        <v>5398</v>
      </c>
      <c r="C4" s="145">
        <v>1</v>
      </c>
      <c r="D4" s="146" t="s">
        <v>32861</v>
      </c>
      <c r="E4" s="145" t="s">
        <v>39070</v>
      </c>
      <c r="F4" s="147">
        <v>45933.880972222221</v>
      </c>
      <c r="G4" s="148">
        <f ca="1">IFERROR(NOW()-F4,"-")</f>
        <v>7.8589952546317363</v>
      </c>
      <c r="H4" s="149">
        <v>45929.455266203702</v>
      </c>
      <c r="I4" s="146" t="str">
        <f>IFERROR(VLOOKUP(D4,DB!A:F,6,0),"")</f>
        <v>SCECO</v>
      </c>
      <c r="J4" s="146" t="str">
        <f>IFERROR(VLOOKUP(D4,DB!A:G,7,0),"")</f>
        <v>In progress</v>
      </c>
      <c r="K4" s="145" t="s">
        <v>39075</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39076</v>
      </c>
      <c r="B5" s="146" t="s">
        <v>5398</v>
      </c>
      <c r="C5" s="145">
        <v>1</v>
      </c>
      <c r="D5" s="146" t="s">
        <v>33408</v>
      </c>
      <c r="E5" s="145" t="s">
        <v>38964</v>
      </c>
      <c r="F5" s="147">
        <v>45941.023958333331</v>
      </c>
      <c r="G5" s="148">
        <f ca="1">IFERROR(NOW()-F5,"-")</f>
        <v>0.71600914352166001</v>
      </c>
      <c r="H5" s="149">
        <v>45934.470231481479</v>
      </c>
      <c r="I5" s="146" t="str">
        <f>IFERROR(VLOOKUP(D5,DB!A:F,6,0),"")</f>
        <v>SCECO</v>
      </c>
      <c r="J5" s="146" t="str">
        <f>IFERROR(VLOOKUP(D5,DB!A:G,7,0),"")</f>
        <v>Dead</v>
      </c>
      <c r="K5" s="145" t="s">
        <v>39075</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39077</v>
      </c>
      <c r="B6" s="106" t="str">
        <f>IFERROR(VLOOKUP(D6,DB!A:K,11,0),"")</f>
        <v>R6</v>
      </c>
      <c r="C6" s="108">
        <v>3</v>
      </c>
      <c r="D6" s="106" t="s">
        <v>32435</v>
      </c>
      <c r="E6" s="109" t="s">
        <v>38969</v>
      </c>
      <c r="F6" s="110">
        <v>45941.699826388889</v>
      </c>
      <c r="G6" s="78">
        <f ca="1">IFERROR(NOW()-F6,"-")</f>
        <v>4.0141087964002509E-2</v>
      </c>
      <c r="H6" s="110">
        <v>45941.702893518515</v>
      </c>
      <c r="I6" s="106" t="str">
        <f>IFERROR(VLOOKUP(D6,DB!A:F,6,0),"")</f>
        <v>SCECO</v>
      </c>
      <c r="J6" s="105" t="str">
        <f>IFERROR(VLOOKUP(D6,DB!A:G,7,0),"")</f>
        <v>Good</v>
      </c>
      <c r="K6" s="111" t="s">
        <v>39078</v>
      </c>
      <c r="L6" s="112" t="str">
        <f>IFERROR(VLOOKUP(D6,DB!A:I,9,0),"")</f>
        <v>Latis</v>
      </c>
    </row>
    <row r="7" spans="1:16383" ht="31.5" customHeight="1">
      <c r="A7" s="107" t="s">
        <v>39079</v>
      </c>
      <c r="B7" s="106" t="str">
        <f>IFERROR(VLOOKUP(D7,DB!A:K,11,0),"")</f>
        <v>R6</v>
      </c>
      <c r="C7" s="108">
        <v>1</v>
      </c>
      <c r="D7" s="106" t="s">
        <v>34200</v>
      </c>
      <c r="E7" s="145" t="s">
        <v>39070</v>
      </c>
      <c r="F7" s="110">
        <v>45941.725185185183</v>
      </c>
      <c r="G7" s="78">
        <f ca="1">IFERROR(NOW()-F7,"-")</f>
        <v>1.4782291669689585E-2</v>
      </c>
      <c r="H7" s="110">
        <v>45941.720451388886</v>
      </c>
      <c r="I7" s="106" t="str">
        <f>IFERROR(VLOOKUP(D7,DB!A:F,6,0),"")</f>
        <v>SCECO</v>
      </c>
      <c r="J7" s="105" t="str">
        <f>IFERROR(VLOOKUP(D7,DB!A:G,7,0),"")</f>
        <v>Weak</v>
      </c>
      <c r="K7" s="111" t="s">
        <v>39080</v>
      </c>
      <c r="L7" s="112" t="str">
        <f>IFERROR(VLOOKUP(D7,DB!A:I,9,0),"")</f>
        <v>Latis</v>
      </c>
    </row>
    <row r="8" spans="1:16383" ht="31.5" customHeight="1">
      <c r="A8" s="107"/>
      <c r="B8" s="106" t="str">
        <f>IFERROR(VLOOKUP(D8,DB!A:K,11,0),"")</f>
        <v/>
      </c>
      <c r="C8" s="108"/>
      <c r="D8" s="106"/>
      <c r="E8" s="109"/>
      <c r="F8" s="110"/>
      <c r="G8" s="78">
        <f ca="1">IFERROR(NOW()-F8,"-")</f>
        <v>45941.739967476853</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45941.739967476853</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64"/>
      <c r="E10" s="109"/>
      <c r="F10" s="110"/>
      <c r="G10" s="78">
        <f ca="1">IFERROR(NOW()-F10,"-")</f>
        <v>45941.739967476853</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64"/>
      <c r="E11" s="109"/>
      <c r="F11" s="110"/>
      <c r="G11" s="78">
        <f ca="1">IFERROR(NOW()-F11,"-")</f>
        <v>45941.739967476853</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64"/>
      <c r="E12" s="109"/>
      <c r="F12" s="110"/>
      <c r="G12" s="78">
        <f ca="1">IFERROR(NOW()-F12,"-")</f>
        <v>45941.739967476853</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45941.739967476853</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45941.739967476853</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45941.739967476853</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45941.739967476853</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45941.739967476853</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45941.739967476853</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45941.739967476853</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45941.739967476853</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45941.739967476853</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45941.739967476853</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45941.739967476853</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45941.739967476853</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45941.739967476853</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45941.739967476853</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45941.739967476853</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45941.739967476853</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45941.739967476853</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45941.739967476853</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45941.739967476853</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45941.739967476853</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45941.739967476853</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45941.739967476853</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45941.739967476853</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45941.739967476853</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45941.739967476853</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45941.739967476853</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45941.739967476853</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45941.739967476853</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45941.739967476853</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45941.739967476853</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45941.739967476853</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45941.739967476853</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45941.739967476853</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45941.739967476853</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45941.739967476853</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45941.739967476853</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45941.739967476853</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45941.739967476853</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45941.739967476853</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45941.739967476853</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45941.739967476853</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45941.739967476853</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45941.739967476853</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45941.739967476853</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45941.739967476853</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45941.739967476853</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45941.739967476853</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45941.739967476853</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45941.739967476853</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45941.739967476853</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45941.739967476853</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45941.739967476853</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45941.739967476853</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45941.739967476853</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45941.739967476853</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45941.739967476853</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45941.739967476853</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45941.739967476853</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45941.739967476853</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45941.739967476853</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45941.739967476853</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45941.739967476853</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45941.739967476853</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45941.739967476853</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45941.739967476853</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45941.739967476853</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45941.739967476853</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45941.739967476853</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45941.739967476853</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45941.739967476853</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45941.739967476853</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45941.739967476853</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45941.739967476853</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45941.739967476853</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45941.739967476853</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45941.739967476853</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45941.739967476853</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45941.739967476853</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45941.739967476853</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45941.739967476853</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45941.739967476853</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45941.739967476853</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45941.739967476853</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45941.739967476853</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45941.739967476853</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45941.739967476853</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45941.739967476853</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45941.739967476853</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45941.739967476853</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45941.739967476853</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45941.739967476853</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45941.739967476853</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45941.739967476853</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45941.739967476853</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45941.739967476853</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45941.739967476853</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45941.739967476853</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45941.739967476853</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45941.739967476853</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45941.739967476853</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45941.739967476853</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45941.739967476853</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45941.739967476853</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45941.739967476853</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45941.739967476853</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45941.739967476853</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45941.739967476853</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45941.739967476853</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45941.739967476853</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45941.739967476853</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45941.739967476853</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45941.739967476853</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45941.739967476853</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45941.739967476853</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45941.739967476853</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45941.739967476853</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45941.739967476853</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45941.739967476853</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45941.739967476853</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45941.739967476853</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45941.739967476853</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45941.739967476853</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45941.739967476853</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45941.739967476853</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45941.739967476853</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45941.739967476853</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45941.739967476853</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45941.739967476853</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45941.739967476853</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45941.739967476853</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45941.739967476853</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45941.739967476853</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45941.739967476853</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45941.739967476853</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45941.739967476853</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45941.739967476853</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45941.739967476853</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45941.739967476853</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45941.739967476853</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45941.739967476853</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45941.739967476853</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45941.739967476853</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45941.739967476853</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45941.739967476853</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45941.739967476853</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45941.739967476853</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45941.739967476853</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45941.739967476853</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45941.739967476853</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45941.739967476853</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45941.739967476853</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45941.739967476853</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45941.739967476853</v>
      </c>
      <c r="H165" s="110"/>
      <c r="I165" s="106" t="str">
        <f>IFERROR(VLOOKUP(D165,DB!A:F,6,0),"")</f>
        <v/>
      </c>
      <c r="J165" s="105" t="str">
        <f>IFERROR(VLOOKUP(D165,DB!A:G,7,0),"")</f>
        <v/>
      </c>
      <c r="K165" s="111"/>
      <c r="L165" s="112" t="str">
        <f>IFERROR(VLOOKUP(D165,DB!A:I,9,0),"")</f>
        <v/>
      </c>
    </row>
  </sheetData>
  <dataValidations count="2">
    <dataValidation allowBlank="1" showInputMessage="1" showErrorMessage="1" sqref="E1" xr:uid="{380493DB-286A-4683-AF55-C78F04945A49}"/>
    <dataValidation type="list" allowBlank="1" showInputMessage="1" showErrorMessage="1" sqref="E3 E5:E6 E8: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2025-10-11T14:47:38Z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