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304" documentId="13_ncr:1_{F6CB121F-512D-4AA6-A0C1-0FB36C537598}" xr6:coauthVersionLast="47" xr6:coauthVersionMax="47" xr10:uidLastSave="{E85D646C-F5F8-4F0A-9F91-DC9FD84B97DA}"/>
  <bookViews>
    <workbookView xWindow="-109" yWindow="-109" windowWidth="26301" windowHeight="14169"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5" l="1"/>
  <c r="G6" i="5"/>
  <c r="I6" i="5"/>
  <c r="J6" i="5"/>
  <c r="L6" i="5"/>
  <c r="B7" i="2"/>
  <c r="B8" i="2"/>
  <c r="J8" i="2"/>
  <c r="B2" i="6"/>
  <c r="G2" i="6"/>
  <c r="I2" i="6"/>
  <c r="J2" i="6"/>
  <c r="L2" i="6"/>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 i="5"/>
  <c r="G5" i="5"/>
  <c r="I5" i="5"/>
  <c r="J5" i="5"/>
  <c r="L5"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5" i="2"/>
  <c r="G5" i="2"/>
  <c r="I5" i="2"/>
  <c r="J5" i="2"/>
  <c r="L5" i="2"/>
  <c r="B6" i="2"/>
  <c r="G6" i="2"/>
  <c r="I6" i="2"/>
  <c r="J6" i="2"/>
  <c r="L6" i="2"/>
  <c r="G7" i="2"/>
  <c r="I7" i="2"/>
  <c r="J7" i="2"/>
  <c r="L7" i="2"/>
  <c r="G8" i="2"/>
  <c r="I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L4" i="5"/>
  <c r="J4" i="5"/>
  <c r="I4" i="5"/>
  <c r="B4" i="5"/>
  <c r="B3" i="5"/>
  <c r="I3" i="5"/>
  <c r="J3" i="5"/>
  <c r="L3" i="5"/>
  <c r="B3" i="2"/>
  <c r="G3" i="2"/>
  <c r="I3" i="2"/>
  <c r="J3" i="2"/>
  <c r="L3" i="2"/>
  <c r="B4" i="2"/>
  <c r="G4" i="2"/>
  <c r="I4" i="2"/>
  <c r="J4" i="2"/>
  <c r="L4" i="2"/>
  <c r="B2" i="1"/>
  <c r="L2" i="5"/>
  <c r="B2" i="4"/>
  <c r="I2" i="4"/>
  <c r="J2" i="4"/>
  <c r="L2" i="4"/>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<sst xmlns="http://schemas.openxmlformats.org/spreadsheetml/2006/main" count="178581" uniqueCount="39076">
  <si>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</si>
  <si>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</si>
  <si>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</si>
  <si>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</si>
  <si>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</si>
  <si>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</si>
  <si>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</si>
  <si>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</si>
  <si>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</si>
  <si>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</si>
  <si>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</si>
  <si>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</si>
  <si>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</si>
  <si>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</si>
  <si>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</si>
  <si>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</si>
  <si>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</si>
  <si>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</si>
  <si>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</si>
  <si>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</si>
  <si>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</si>
  <si>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</si>
  <si>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</si>
  <si>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</si>
  <si>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</si>
  <si>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</si>
  <si>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</si>
  <si>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</si>
  <si>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</si>
  <si>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</si>
  <si>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</si>
  <si>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</si>
  <si>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</si>
  <si>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</si>
  <si>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</si>
  <si>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</si>
  <si>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</si>
  <si>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</si>
  <si>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</si>
  <si>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</si>
  <si>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</si>
  <si>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</si>
  <si>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</si>
  <si>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</si>
  <si>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</si>
  <si>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</si>
  <si>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</si>
  <si>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</si>
  <si>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</si>
  <si>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</si>
  <si>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</si>
  <si>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</si>
  <si>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</si>
  <si>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</si>
  <si>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</si>
  <si>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</si>
  <si>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</si>
  <si>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</si>
  <si>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</si>
  <si>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</si>
  <si>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</si>
  <si>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</si>
  <si>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</si>
  <si>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</si>
  <si>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</si>
  <si>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</si>
  <si>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</si>
  <si>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</si>
  <si>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</si>
  <si>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</si>
  <si>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</si>
  <si>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</si>
  <si>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</si>
  <si>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</si>
  <si>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</si>
  <si>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</si>
  <si>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</si>
  <si>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</si>
  <si>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</si>
  <si>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</si>
  <si>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</si>
  <si>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</si>
  <si>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</si>
  <si>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</si>
  <si>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</si>
  <si>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</si>
  <si>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</si>
  <si>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</si>
  <si>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</si>
  <si>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</si>
  <si>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</si>
  <si>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</si>
  <si>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</si>
  <si>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</si>
  <si>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</si>
  <si>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</si>
  <si>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</si>
  <si>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</si>
  <si>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</si>
  <si>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</si>
  <si>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</si>
  <si>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</si>
  <si>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</si>
  <si>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</si>
  <si>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</si>
  <si>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</si>
  <si>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</si>
  <si>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</si>
  <si>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</si>
  <si>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</si>
  <si>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</si>
  <si>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</si>
  <si>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</si>
  <si>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</si>
  <si>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</si>
  <si>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</si>
  <si>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</si>
  <si>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</si>
  <si>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</si>
  <si>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</si>
  <si>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</si>
  <si>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</si>
  <si>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</si>
  <si>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</si>
  <si>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</si>
  <si>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</si>
  <si>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</si>
  <si>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</si>
  <si>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</si>
  <si>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</si>
  <si>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</si>
  <si>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</si>
  <si>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</si>
  <si>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</si>
  <si>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</si>
  <si>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</si>
  <si>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</si>
  <si>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</si>
  <si>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</si>
  <si>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</si>
  <si>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</si>
  <si>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</si>
  <si>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</si>
  <si>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</si>
  <si>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</si>
  <si>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</si>
  <si>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</si>
  <si>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</si>
  <si>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</si>
  <si>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</si>
  <si>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</si>
  <si>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</si>
  <si>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</si>
  <si>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</si>
  <si>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</si>
  <si>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</si>
  <si>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</si>
  <si>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</si>
  <si>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</si>
  <si>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</si>
  <si>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</si>
  <si>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</si>
  <si>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</si>
  <si>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</si>
  <si>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</si>
  <si>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</si>
  <si>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</si>
  <si>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</si>
  <si>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</si>
  <si>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</si>
  <si>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</si>
  <si>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</si>
  <si>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</si>
  <si>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</si>
  <si>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</si>
  <si>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</si>
  <si>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</si>
  <si>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</si>
  <si>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</si>
  <si>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</si>
  <si>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</si>
  <si>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</si>
  <si>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</si>
  <si>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</si>
  <si>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</si>
  <si>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</si>
  <si>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</si>
  <si>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</si>
  <si>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</si>
  <si>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</si>
  <si>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</si>
  <si>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</si>
  <si>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</si>
  <si>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</si>
  <si>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</si>
  <si>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</si>
  <si>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</si>
  <si>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</si>
  <si>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</si>
  <si>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</si>
  <si>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</si>
  <si>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</si>
  <si>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</si>
  <si>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</si>
  <si>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</si>
  <si>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</si>
  <si>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</si>
  <si>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</si>
  <si>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</si>
  <si>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</si>
  <si>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</si>
  <si>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</si>
  <si>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</si>
  <si>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</si>
  <si>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</si>
  <si>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</si>
  <si>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</si>
  <si>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</si>
  <si>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</si>
  <si>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</si>
  <si>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</si>
  <si>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</si>
  <si>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</si>
  <si>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</si>
  <si>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</si>
  <si>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</si>
  <si>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</si>
  <si>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</si>
  <si>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</si>
  <si>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</si>
  <si>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</si>
  <si>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</si>
  <si>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</si>
  <si>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</si>
  <si>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</si>
  <si>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</si>
  <si>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</si>
  <si>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</si>
  <si>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</si>
  <si>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</si>
  <si>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</si>
  <si>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</si>
  <si>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</si>
  <si>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</si>
  <si>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</si>
  <si>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</si>
  <si>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</si>
  <si>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</si>
  <si>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</si>
  <si>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</si>
  <si>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</si>
  <si>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</si>
  <si>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</si>
  <si>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</si>
  <si>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</si>
  <si>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</si>
  <si>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</si>
  <si>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</si>
  <si>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</si>
  <si>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</si>
  <si>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</si>
  <si>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</si>
  <si>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</si>
  <si>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</si>
  <si>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</si>
  <si>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</si>
  <si>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</si>
  <si>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</si>
  <si>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</si>
  <si>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</si>
  <si>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</si>
  <si>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</si>
  <si>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</si>
  <si>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</si>
  <si>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</si>
  <si>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</si>
  <si>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</si>
  <si>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</si>
  <si>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</si>
  <si>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</si>
  <si>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</si>
  <si>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</si>
  <si>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</si>
  <si>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</si>
  <si>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</si>
  <si>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</si>
  <si>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</si>
  <si>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</si>
  <si>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</si>
  <si>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</si>
  <si>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</si>
  <si>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</si>
  <si>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</si>
  <si>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</si>
  <si>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</si>
  <si>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</si>
  <si>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</si>
  <si>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</si>
  <si>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</si>
  <si>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</si>
  <si>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</si>
  <si>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</si>
  <si>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</si>
  <si>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</si>
  <si>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</si>
  <si>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</si>
  <si>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</si>
  <si>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</si>
  <si>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</si>
  <si>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</si>
  <si>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</si>
  <si>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</si>
  <si>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</si>
  <si>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</si>
  <si>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</si>
  <si>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</si>
  <si>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</si>
  <si>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</si>
  <si>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</si>
  <si>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</si>
  <si>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</si>
  <si>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</si>
  <si>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</si>
  <si>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</si>
  <si>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</si>
  <si>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</si>
  <si>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</si>
  <si>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</si>
  <si>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</si>
  <si>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</si>
  <si>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</si>
  <si>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</si>
  <si>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</si>
  <si>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</si>
  <si>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</si>
  <si>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</si>
  <si>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</si>
  <si>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</si>
  <si>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</si>
  <si>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</si>
  <si>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</si>
  <si>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</si>
  <si>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</si>
  <si>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</si>
  <si>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</si>
  <si>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</si>
  <si>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</si>
  <si>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</si>
  <si>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</si>
  <si>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</si>
  <si>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</si>
  <si>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</si>
  <si>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</si>
  <si>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</si>
  <si>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</si>
  <si>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</si>
  <si>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</si>
  <si>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</si>
  <si>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</si>
  <si>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</si>
  <si>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</si>
  <si>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</si>
  <si>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</si>
  <si>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</si>
  <si>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</si>
  <si>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</si>
  <si>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</si>
  <si>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</si>
  <si>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</si>
  <si>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</si>
  <si>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</si>
  <si>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</si>
  <si>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</si>
  <si>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</si>
  <si>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</si>
  <si>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</si>
  <si>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</si>
  <si>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</si>
  <si>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</si>
  <si>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</si>
  <si>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</si>
  <si>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</si>
  <si>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</si>
  <si>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</si>
  <si>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</si>
  <si>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</si>
  <si>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</si>
  <si>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</si>
  <si>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</si>
  <si>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</si>
  <si>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</si>
  <si>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</si>
  <si>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</si>
  <si>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</si>
  <si>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</si>
  <si>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</si>
  <si>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</si>
  <si>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</si>
  <si>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</si>
  <si>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</si>
  <si>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</si>
  <si>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</si>
  <si>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</si>
  <si>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</si>
  <si>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</si>
  <si>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</si>
  <si>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</si>
  <si>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</si>
  <si>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</si>
  <si>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</si>
  <si>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</si>
  <si>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</si>
  <si>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</si>
  <si>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</si>
  <si>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</si>
  <si>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</si>
  <si>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</si>
  <si>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</si>
  <si>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</si>
  <si>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</si>
  <si>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</si>
  <si>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</si>
  <si>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</si>
  <si>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</si>
  <si>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</si>
  <si>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</si>
  <si>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</si>
  <si>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</si>
  <si>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</si>
  <si>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</si>
  <si>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</si>
  <si>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</si>
  <si>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</si>
  <si>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</si>
  <si>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</si>
  <si>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</si>
  <si>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</si>
  <si>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</si>
  <si>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</si>
  <si>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</si>
  <si>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</si>
  <si>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</si>
  <si>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</si>
  <si>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</si>
  <si>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</si>
  <si>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</si>
  <si>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</si>
  <si>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</si>
  <si>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</si>
  <si>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</si>
  <si>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</si>
  <si>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</si>
  <si>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</si>
  <si>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</si>
  <si>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</si>
  <si>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</si>
  <si>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</si>
  <si>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</si>
  <si>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</si>
  <si>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</si>
  <si>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</si>
  <si>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</si>
  <si>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</si>
  <si>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</si>
  <si>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</si>
  <si>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</si>
  <si>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</si>
  <si>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</si>
  <si>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</si>
  <si>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</si>
  <si>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</si>
  <si>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</si>
  <si>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</si>
  <si>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</si>
  <si>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</si>
  <si>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</si>
  <si>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</si>
  <si>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</si>
  <si>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</si>
  <si>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</si>
  <si>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</si>
  <si>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</si>
  <si>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</si>
  <si>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</si>
  <si>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</si>
  <si>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</si>
  <si>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</si>
  <si>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</si>
  <si>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</si>
  <si>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</si>
  <si>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</si>
  <si>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</si>
  <si>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</si>
  <si>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</si>
  <si>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</si>
  <si>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</si>
  <si>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</si>
  <si>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</si>
  <si>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</si>
  <si>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</si>
  <si>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</si>
  <si>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</si>
  <si>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</si>
  <si>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</si>
  <si>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</si>
  <si>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</si>
  <si>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</si>
  <si>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</si>
  <si>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</si>
  <si>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</si>
  <si>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</si>
  <si>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</si>
  <si>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</si>
  <si>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</si>
  <si>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</si>
  <si>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</si>
  <si>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</si>
  <si>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</si>
  <si>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</si>
  <si>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</si>
  <si>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</si>
  <si>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</si>
  <si>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</si>
  <si>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</si>
  <si>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</si>
  <si>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</si>
  <si>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</si>
  <si>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</si>
  <si>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</si>
  <si>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</si>
  <si>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</si>
  <si>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</si>
  <si>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</si>
  <si>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</si>
  <si>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</si>
  <si>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</si>
  <si>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</si>
  <si>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</si>
  <si>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</si>
  <si>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</si>
  <si>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</si>
  <si>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</si>
  <si>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</si>
  <si>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</si>
  <si>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</si>
  <si>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</si>
  <si>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</si>
  <si>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</si>
  <si>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</si>
  <si>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</si>
  <si>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</si>
  <si>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</si>
  <si>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</si>
  <si>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</si>
  <si>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</si>
  <si>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</si>
  <si>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</si>
  <si>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</si>
  <si>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</si>
  <si>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</si>
  <si>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</si>
  <si>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</si>
  <si>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</si>
  <si>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</si>
  <si>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</si>
  <si>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</si>
  <si>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</si>
  <si>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</si>
  <si>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</si>
  <si>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</si>
  <si>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</si>
  <si>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</si>
  <si>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</si>
  <si>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</si>
  <si>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</si>
  <si>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</si>
  <si>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</si>
  <si>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</si>
  <si>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</si>
  <si>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</si>
  <si>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</si>
  <si>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</si>
  <si>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</si>
  <si>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</si>
  <si>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</si>
  <si>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</si>
  <si>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</si>
  <si>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</si>
  <si>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</si>
  <si>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</si>
  <si>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</si>
  <si>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</si>
  <si>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</si>
  <si>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</si>
  <si>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</si>
  <si>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</si>
  <si>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</si>
  <si>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</si>
  <si>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</si>
  <si>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</si>
  <si>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</si>
  <si>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</si>
  <si>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</si>
  <si>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</si>
  <si>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</si>
  <si>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</si>
  <si>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</si>
  <si>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</si>
  <si>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</si>
  <si>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</si>
  <si>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</si>
  <si>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</si>
  <si>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</si>
  <si>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</si>
  <si>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</si>
  <si>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</si>
  <si>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</si>
  <si>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</si>
  <si>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</si>
  <si>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</si>
  <si>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</si>
  <si>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</si>
  <si>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</si>
  <si>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</si>
  <si>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</si>
  <si>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</si>
  <si>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</si>
  <si>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</si>
  <si>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</si>
  <si>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</si>
  <si>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</si>
  <si>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</si>
  <si>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</si>
  <si>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</si>
  <si>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</si>
  <si>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</si>
  <si>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</si>
  <si>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</si>
  <si>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</si>
  <si>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</si>
  <si>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</si>
  <si>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</si>
  <si>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</si>
  <si>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</si>
  <si>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</si>
  <si>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</si>
  <si>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</si>
  <si>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</si>
  <si>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</si>
  <si>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</si>
  <si>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</si>
  <si>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</si>
  <si>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</si>
  <si>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</si>
  <si>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</si>
  <si>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</si>
  <si>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</si>
  <si>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</si>
  <si>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</si>
  <si>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</si>
  <si>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</si>
  <si>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</si>
  <si>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</si>
  <si>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</si>
  <si>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</si>
  <si>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</si>
  <si>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</si>
  <si>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</si>
  <si>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</si>
  <si>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</si>
  <si>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</si>
  <si>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</si>
  <si>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</si>
  <si>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</si>
  <si>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</si>
  <si>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</si>
  <si>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</si>
  <si>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</si>
  <si>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</si>
  <si>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</si>
  <si>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</si>
  <si>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</si>
  <si>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</si>
  <si>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</si>
  <si>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</si>
  <si>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</si>
  <si>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</si>
  <si>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</si>
  <si>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</si>
  <si>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</si>
  <si>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</si>
  <si>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</si>
  <si>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</si>
  <si>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</si>
  <si>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</si>
  <si>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</si>
  <si>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</si>
  <si>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</si>
  <si>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</si>
  <si>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</si>
  <si>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</si>
  <si>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</si>
  <si>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</si>
  <si>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</si>
  <si>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</si>
  <si>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</si>
  <si>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</si>
  <si>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</si>
  <si>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</si>
  <si>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</si>
  <si>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</si>
  <si>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</si>
  <si>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</si>
  <si>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</si>
  <si>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</si>
  <si>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</si>
  <si>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</si>
  <si>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</si>
  <si>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</si>
  <si>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</si>
  <si>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</si>
  <si>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</si>
  <si>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</si>
  <si>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</si>
  <si>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</si>
  <si>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</si>
  <si>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</si>
  <si>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</si>
  <si>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</si>
  <si>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</si>
  <si>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</si>
  <si>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</si>
  <si>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</si>
  <si>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</si>
  <si>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</si>
  <si>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</si>
  <si>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</si>
  <si>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</si>
  <si>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</si>
  <si>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</si>
  <si>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</si>
  <si>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</si>
  <si>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</si>
  <si>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</si>
  <si>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</si>
  <si>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</si>
  <si>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</si>
  <si>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</si>
  <si>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</si>
  <si>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</si>
  <si>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</si>
  <si>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</si>
  <si>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</si>
  <si>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</si>
  <si>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</si>
  <si>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</si>
  <si>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</si>
  <si>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</si>
  <si>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</si>
  <si>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</si>
  <si>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</si>
  <si>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</si>
  <si>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</si>
  <si>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</si>
  <si>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</si>
  <si>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</si>
  <si>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</si>
  <si>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</si>
  <si>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</si>
  <si>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</si>
  <si>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</si>
  <si>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</si>
  <si>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</si>
  <si>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</si>
  <si>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</si>
  <si>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</si>
  <si>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</si>
  <si>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</si>
  <si>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</si>
  <si>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</si>
  <si>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</si>
  <si>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</si>
  <si>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</si>
  <si>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</si>
  <si>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</si>
  <si>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</si>
  <si>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</si>
  <si>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</si>
  <si>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</si>
  <si>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</si>
  <si>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</si>
  <si>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</si>
  <si>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</si>
  <si>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</si>
  <si>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</si>
  <si>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</si>
  <si>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</si>
  <si>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</si>
  <si>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</si>
  <si>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</si>
  <si>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</si>
  <si>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</si>
  <si>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</si>
  <si>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</si>
  <si>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</si>
  <si>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</si>
  <si>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</si>
  <si>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</si>
  <si>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</si>
  <si>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</si>
  <si>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</si>
  <si>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</si>
  <si>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</si>
  <si>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</si>
  <si>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</si>
  <si>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</si>
  <si>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</si>
  <si>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</si>
  <si>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</si>
  <si>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</si>
  <si>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</si>
  <si>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</si>
  <si>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</si>
  <si>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</si>
  <si>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</si>
  <si>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</si>
  <si>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</si>
  <si>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</si>
  <si>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</si>
  <si>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</si>
  <si>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</si>
  <si>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</si>
  <si>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</si>
  <si>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</si>
  <si>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</si>
  <si>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</si>
  <si>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</si>
  <si>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</si>
  <si>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</si>
  <si>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</si>
  <si>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</si>
  <si>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</si>
  <si>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</si>
  <si>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</si>
  <si>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</si>
  <si>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</si>
  <si>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</si>
  <si>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</si>
  <si>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</si>
  <si>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</si>
  <si>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</si>
  <si>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</si>
  <si>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</si>
  <si>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</si>
  <si>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</si>
  <si>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</si>
  <si>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</si>
  <si>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</si>
  <si>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</si>
  <si>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</si>
  <si>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</si>
  <si>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</si>
  <si>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</si>
  <si>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</si>
  <si>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</si>
  <si>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</si>
  <si>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</si>
  <si>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</si>
  <si>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</si>
  <si>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</si>
  <si>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</si>
  <si>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</si>
  <si>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</si>
  <si>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</si>
  <si>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</si>
  <si>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</si>
  <si>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</si>
  <si>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</si>
  <si>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</si>
  <si>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</si>
  <si>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</si>
  <si>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</si>
  <si>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</si>
  <si>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</si>
  <si>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</si>
  <si>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</si>
  <si>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</si>
  <si>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</si>
  <si>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</si>
  <si>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</si>
  <si>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</si>
  <si>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</si>
  <si>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</si>
  <si>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</si>
  <si>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</si>
  <si>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</si>
  <si>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</si>
  <si>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</si>
  <si>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</si>
  <si>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</si>
  <si>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</si>
  <si>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</si>
  <si>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</si>
  <si>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</si>
  <si>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</si>
  <si>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</si>
  <si>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</si>
  <si>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</si>
  <si>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</si>
  <si>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</si>
  <si>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</si>
  <si>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</si>
  <si>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</si>
  <si>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</si>
  <si>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</si>
  <si>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</si>
  <si>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</si>
  <si>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</si>
  <si>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</si>
  <si>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</si>
  <si>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</si>
  <si>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</si>
  <si>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</si>
  <si>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</si>
  <si>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</si>
  <si>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</si>
  <si>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</si>
  <si>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</si>
  <si>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</si>
  <si>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</si>
  <si>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</si>
  <si>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</si>
  <si>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</si>
  <si>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</si>
  <si>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</si>
  <si>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</si>
  <si>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</si>
  <si>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</si>
  <si>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</si>
  <si>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</si>
  <si>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</si>
  <si>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</si>
  <si>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</si>
  <si>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</si>
  <si>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</si>
  <si>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</si>
  <si>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</si>
  <si>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</si>
  <si>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</si>
  <si>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</si>
  <si>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</si>
  <si>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</si>
  <si>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</si>
  <si>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</si>
  <si>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</si>
  <si>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</si>
  <si>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</si>
  <si>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</si>
  <si>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</si>
  <si>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</si>
  <si>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</si>
  <si>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</si>
  <si>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</si>
  <si>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</si>
  <si>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</si>
  <si>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</si>
  <si>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</si>
  <si>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</si>
  <si>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</si>
  <si>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</si>
  <si>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</si>
  <si>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</si>
  <si>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</si>
  <si>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</si>
  <si>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</si>
  <si>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</si>
  <si>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</si>
  <si>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</si>
  <si>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</si>
  <si>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</si>
  <si>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</si>
  <si>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</si>
  <si>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</si>
  <si>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</si>
  <si>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</si>
  <si>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</si>
  <si>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</si>
  <si>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</si>
  <si>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</si>
  <si>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</si>
  <si>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</si>
  <si>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</si>
  <si>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</si>
  <si>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</si>
  <si>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</si>
  <si>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</si>
  <si>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</si>
  <si>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</si>
  <si>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</si>
  <si>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</si>
  <si>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</si>
  <si>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</si>
  <si>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</si>
  <si>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</si>
  <si>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</si>
  <si>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</si>
  <si>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</si>
  <si>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</si>
  <si>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</si>
  <si>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</si>
  <si>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</si>
  <si>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</si>
  <si>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</si>
  <si>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</si>
  <si>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</si>
  <si>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</si>
  <si>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</si>
  <si>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</si>
  <si>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</si>
  <si>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</si>
  <si>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</si>
  <si>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</si>
  <si>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</si>
  <si>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</si>
  <si>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</si>
  <si>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</si>
  <si>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</si>
  <si>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</si>
  <si>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</si>
  <si>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</si>
  <si>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</si>
  <si>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</si>
  <si>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</si>
  <si>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</si>
  <si>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</si>
  <si>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</si>
  <si>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</si>
  <si>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</si>
  <si>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</si>
  <si>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</si>
  <si>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</si>
  <si>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</si>
  <si>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</si>
  <si>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</si>
  <si>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</si>
  <si>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</si>
  <si>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</si>
  <si>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</si>
  <si>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</si>
  <si>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</si>
  <si>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</si>
  <si>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</si>
  <si>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</si>
  <si>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</si>
  <si>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</si>
  <si>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</si>
  <si>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</si>
  <si>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</si>
  <si>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</si>
  <si>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</si>
  <si>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</si>
  <si>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</si>
  <si>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</si>
  <si>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</si>
  <si>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</si>
  <si>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</si>
  <si>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</si>
  <si>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</si>
  <si>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</si>
  <si>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</si>
  <si>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</si>
  <si>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</si>
  <si>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</si>
  <si>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</si>
  <si>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</si>
  <si>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</si>
  <si>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</si>
  <si>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</si>
  <si>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</si>
  <si>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</si>
  <si>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</si>
  <si>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</si>
  <si>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</si>
  <si>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</si>
  <si>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</si>
  <si>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</si>
  <si>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</si>
  <si>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</si>
  <si>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</si>
  <si>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</si>
  <si>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</si>
  <si>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</si>
  <si>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</si>
  <si>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</si>
  <si>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</si>
  <si>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</si>
  <si>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</si>
  <si>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</si>
  <si>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</si>
  <si>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</si>
  <si>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</si>
  <si>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</si>
  <si>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</si>
  <si>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</si>
  <si>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</si>
  <si>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</si>
  <si>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</si>
  <si>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</si>
  <si>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</si>
  <si>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</si>
  <si>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</si>
  <si>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</si>
  <si>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</si>
  <si>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</si>
  <si>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</si>
  <si>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</si>
  <si>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</si>
  <si>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</si>
  <si>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</si>
  <si>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</si>
  <si>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</si>
  <si>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</si>
  <si>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</si>
  <si>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</si>
  <si>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</si>
  <si>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</si>
  <si>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</si>
  <si>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</si>
  <si>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</si>
  <si>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</si>
  <si>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</si>
  <si>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</si>
  <si>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</si>
  <si>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</si>
  <si>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</si>
  <si>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</si>
  <si>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</si>
  <si>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</si>
  <si>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</si>
  <si>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</si>
  <si>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</si>
  <si>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</si>
  <si>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</si>
  <si>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</si>
  <si>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</si>
  <si>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</si>
  <si>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</si>
  <si>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</si>
  <si>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</si>
  <si>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</si>
  <si>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</si>
  <si>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</si>
  <si>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</si>
  <si>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</si>
  <si>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</si>
  <si>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</si>
  <si>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</si>
  <si>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</si>
  <si>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</si>
  <si>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</si>
  <si>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</si>
  <si>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</si>
  <si>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</si>
  <si>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</si>
  <si>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</si>
  <si>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</si>
  <si>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</si>
  <si>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</si>
  <si>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</si>
  <si>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</si>
  <si>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</si>
  <si>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</si>
  <si>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</si>
  <si>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</si>
  <si>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</si>
  <si>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</si>
  <si>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</si>
  <si>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</si>
  <si>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</si>
  <si>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</si>
  <si>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</si>
  <si>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</si>
  <si>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</si>
  <si>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</si>
  <si>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</si>
  <si>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</si>
  <si>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</si>
  <si>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</si>
  <si>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</si>
  <si>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</si>
  <si>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</si>
  <si>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</si>
  <si>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</si>
  <si>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</si>
  <si>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</si>
  <si>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</si>
  <si>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</si>
  <si>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</si>
  <si>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</si>
  <si>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</si>
  <si>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</si>
  <si>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</si>
  <si>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</si>
  <si>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</si>
  <si>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</si>
  <si>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</si>
  <si>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</si>
  <si>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</si>
  <si>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</si>
  <si>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</si>
  <si>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</si>
  <si>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</si>
  <si>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</si>
  <si>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</si>
  <si>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</si>
  <si>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</si>
  <si>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</si>
  <si>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</si>
  <si>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</si>
  <si>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</si>
  <si>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</si>
  <si>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</si>
  <si>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</si>
  <si>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</si>
  <si>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</si>
  <si>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</si>
  <si>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</si>
  <si>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</si>
  <si>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</si>
  <si>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</si>
  <si>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</si>
  <si>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</si>
  <si>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</si>
  <si>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</si>
  <si>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</si>
  <si>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</si>
  <si>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</si>
  <si>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</si>
  <si>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</si>
  <si>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</si>
  <si>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</si>
  <si>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</si>
  <si>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</si>
  <si>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</si>
  <si>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</si>
  <si>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</si>
  <si>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</si>
  <si>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</si>
  <si>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</si>
  <si>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</si>
  <si>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</si>
  <si>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</si>
  <si>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</si>
  <si>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</si>
  <si>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</si>
  <si>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</si>
  <si>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</si>
  <si>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</si>
  <si>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</si>
  <si>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</si>
  <si>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</si>
  <si>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</si>
  <si>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</si>
  <si>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</si>
  <si>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</si>
  <si>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</si>
  <si>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</si>
  <si>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</si>
  <si>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</si>
  <si>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</si>
  <si>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</si>
  <si>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</si>
  <si>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</si>
  <si>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</si>
  <si>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</si>
  <si>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</si>
  <si>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</si>
  <si>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</si>
  <si>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</si>
  <si>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</si>
  <si>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</si>
  <si>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</si>
  <si>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</si>
  <si>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</si>
  <si>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</si>
  <si>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</si>
  <si>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</si>
  <si>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</si>
  <si>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</si>
  <si>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</si>
  <si>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</si>
  <si>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</si>
  <si>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</si>
  <si>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</si>
  <si>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</si>
  <si>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</si>
  <si>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</si>
  <si>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</si>
  <si>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</si>
  <si>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</si>
  <si>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</si>
  <si>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</si>
  <si>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</si>
  <si>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</si>
  <si>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</si>
  <si>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</si>
  <si>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</si>
  <si>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</si>
  <si>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</si>
  <si>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</si>
  <si>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</si>
  <si>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</si>
  <si>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</si>
  <si>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</si>
  <si>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</si>
  <si>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</si>
  <si>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</si>
  <si>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</si>
  <si>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</si>
  <si>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</si>
  <si>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</si>
  <si>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</si>
  <si>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</si>
  <si>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</si>
  <si>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</si>
  <si>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</si>
  <si>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</si>
  <si>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</si>
  <si>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</si>
  <si>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</si>
  <si>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</si>
  <si>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</si>
  <si>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</si>
  <si>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</si>
  <si>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</si>
  <si>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</si>
  <si>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</si>
  <si>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</si>
  <si>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</si>
  <si>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</si>
  <si>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</si>
  <si>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</si>
  <si>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</si>
  <si>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</si>
  <si>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</si>
  <si>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</si>
  <si>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</si>
  <si>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</si>
  <si>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</si>
  <si>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</si>
  <si>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</si>
  <si>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</si>
  <si>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</si>
  <si>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</si>
  <si>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</si>
  <si>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</si>
  <si>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</si>
  <si>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</si>
  <si>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</si>
  <si>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</si>
  <si>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</si>
  <si>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</si>
  <si>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</si>
  <si>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</si>
  <si>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</si>
  <si>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</si>
  <si>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</si>
  <si>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</si>
  <si>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</si>
  <si>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</si>
  <si>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</si>
  <si>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</si>
  <si>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</si>
  <si>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</si>
  <si>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</si>
  <si>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</si>
  <si>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</si>
  <si>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</si>
  <si>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</si>
  <si>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</si>
  <si>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</si>
  <si>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</si>
  <si>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</si>
  <si>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</si>
  <si>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</si>
  <si>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</si>
  <si>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</si>
  <si>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</si>
  <si>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</si>
  <si>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</si>
  <si>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</si>
  <si>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</si>
  <si>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</si>
  <si>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</si>
  <si>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</si>
  <si>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</si>
  <si>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</si>
  <si>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</si>
  <si>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</si>
  <si>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</si>
  <si>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</si>
  <si>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</si>
  <si>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</si>
  <si>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</si>
  <si>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</si>
  <si>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</si>
  <si>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</si>
  <si>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</si>
  <si>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</si>
  <si>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</si>
  <si>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</si>
  <si>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</si>
  <si>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</si>
  <si>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</si>
  <si>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</si>
  <si>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</si>
  <si>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</si>
  <si>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</si>
  <si>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</si>
  <si>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</si>
  <si>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</si>
  <si>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</si>
  <si>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</si>
  <si>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</si>
  <si>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</si>
  <si>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</si>
  <si>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</si>
  <si>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</si>
  <si>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</si>
  <si>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</si>
  <si>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</si>
  <si>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</si>
  <si>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</si>
  <si>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</si>
  <si>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</si>
  <si>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</si>
  <si>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</si>
  <si>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</si>
  <si>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</si>
  <si>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</si>
  <si>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</si>
  <si>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</si>
  <si>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</si>
  <si>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</si>
  <si>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</si>
  <si>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</si>
  <si>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</si>
  <si>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</si>
  <si>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</si>
  <si>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</si>
  <si>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</si>
  <si>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</si>
  <si>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</si>
  <si>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</si>
  <si>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</si>
  <si>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</si>
  <si>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</si>
  <si>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</si>
  <si>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</si>
  <si>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</si>
  <si>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</si>
  <si>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</si>
  <si>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</si>
  <si>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</si>
  <si>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</si>
  <si>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</si>
  <si>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</si>
  <si>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</si>
  <si>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</si>
  <si>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</si>
  <si>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</si>
  <si>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</si>
  <si>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</si>
  <si>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</si>
  <si>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</si>
  <si>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</si>
  <si>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</si>
  <si>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</si>
  <si>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</si>
  <si>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</si>
  <si>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</si>
  <si>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</si>
  <si>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</si>
  <si>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</si>
  <si>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</si>
  <si>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</si>
  <si>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</si>
  <si>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</si>
  <si>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</si>
  <si>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</si>
  <si>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</si>
  <si>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</si>
  <si>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</si>
  <si>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</si>
  <si>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</si>
  <si>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</si>
  <si>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</si>
  <si>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</si>
  <si>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</si>
  <si>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</si>
  <si>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</si>
  <si>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</si>
  <si>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</si>
  <si>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</si>
  <si>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</si>
  <si>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</si>
  <si>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</si>
  <si>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</si>
  <si>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</si>
  <si>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</si>
  <si>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</si>
  <si>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</si>
  <si>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</si>
  <si>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</si>
  <si>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</si>
  <si>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</si>
  <si>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</si>
  <si>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</si>
  <si>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</si>
  <si>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</si>
  <si>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</si>
  <si>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</si>
  <si>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</si>
  <si>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</si>
  <si>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</si>
  <si>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</si>
  <si>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</si>
  <si>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</si>
  <si>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</si>
  <si>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</si>
  <si>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</si>
  <si>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</si>
  <si>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</si>
  <si>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</si>
  <si>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</si>
  <si>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</si>
  <si>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</si>
  <si>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</si>
  <si>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</si>
  <si>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</si>
  <si>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</si>
  <si>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</si>
  <si>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</si>
  <si>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</si>
  <si>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</si>
  <si>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</si>
  <si>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</si>
  <si>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</si>
  <si>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</si>
  <si>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</si>
  <si>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</si>
  <si>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</si>
  <si>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</si>
  <si>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</si>
  <si>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</si>
  <si>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</si>
  <si>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</si>
  <si>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</si>
  <si>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</si>
  <si>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</si>
  <si>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</si>
  <si>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</si>
  <si>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</si>
  <si>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</si>
  <si>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</si>
  <si>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</si>
  <si>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</si>
  <si>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</si>
  <si>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</si>
  <si>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</si>
  <si>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</si>
  <si>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</si>
  <si>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</si>
  <si>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</si>
  <si>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</si>
  <si>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</si>
  <si>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</si>
  <si>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</si>
  <si>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</si>
  <si>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</si>
  <si>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</si>
  <si>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</si>
  <si>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</si>
  <si>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</si>
  <si>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</si>
  <si>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</si>
  <si>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</si>
  <si>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</si>
  <si>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</si>
  <si>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</si>
  <si>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</si>
  <si>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</si>
  <si>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</si>
  <si>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</si>
  <si>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</si>
  <si>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</si>
  <si>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</si>
  <si>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</si>
  <si>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</si>
  <si>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</si>
  <si>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</si>
  <si>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</si>
  <si>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</si>
  <si>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</si>
  <si>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</si>
  <si>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</si>
  <si>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</si>
  <si>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</si>
  <si>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</si>
  <si>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</si>
  <si>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</si>
  <si>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</si>
  <si>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</si>
  <si>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</si>
  <si>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</si>
  <si>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</si>
  <si>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</si>
  <si>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</si>
  <si>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</si>
  <si>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</si>
  <si>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</si>
  <si>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</si>
  <si>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</si>
  <si>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</si>
  <si>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</si>
  <si>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</si>
  <si>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</si>
  <si>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</si>
  <si>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</si>
  <si>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</si>
  <si>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</si>
  <si>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</si>
  <si>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</si>
  <si>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</si>
  <si>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</si>
  <si>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</si>
  <si>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</si>
  <si>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</si>
  <si>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</si>
  <si>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</si>
  <si>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</si>
  <si>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</si>
  <si>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</si>
  <si>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</si>
  <si>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</si>
  <si>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</si>
  <si>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</si>
  <si>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</si>
  <si>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</si>
  <si>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</si>
  <si>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</si>
  <si>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</si>
  <si>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</si>
  <si>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</si>
  <si>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</si>
  <si>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</si>
  <si>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</si>
  <si>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</si>
  <si>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</si>
  <si>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</si>
  <si>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</si>
  <si>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</si>
  <si>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</si>
  <si>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</si>
  <si>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</si>
  <si>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</si>
  <si>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</si>
  <si>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</si>
  <si>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</si>
  <si>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</si>
  <si>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</si>
  <si>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</si>
  <si>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</si>
  <si>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</si>
  <si>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</si>
  <si>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</si>
  <si>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</si>
  <si>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</si>
  <si>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</si>
  <si>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</si>
  <si>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</si>
  <si>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</si>
  <si>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</si>
  <si>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</si>
  <si>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</si>
  <si>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</si>
  <si>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</si>
  <si>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</si>
  <si>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</si>
  <si>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</si>
  <si>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</si>
  <si>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</si>
  <si>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</si>
  <si>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</si>
  <si>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</si>
  <si>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</si>
  <si>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</si>
  <si>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</si>
  <si>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</si>
  <si>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</si>
  <si>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</si>
  <si>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</si>
  <si>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</si>
  <si>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</si>
  <si>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</si>
  <si>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</si>
  <si>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</si>
  <si>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</si>
  <si>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</si>
  <si>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</si>
  <si>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</si>
  <si>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</si>
  <si>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</si>
  <si>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</si>
  <si>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</si>
  <si>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</si>
  <si>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</si>
  <si>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</si>
  <si>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</si>
  <si>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</si>
  <si>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</si>
  <si>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</si>
  <si>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</si>
  <si>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</si>
  <si>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</si>
  <si>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</si>
  <si>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</si>
  <si>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</si>
  <si>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</si>
  <si>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</si>
  <si>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</si>
  <si>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</si>
  <si>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</si>
  <si>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</si>
  <si>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</si>
  <si>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</si>
  <si>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</si>
  <si>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</si>
  <si>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</si>
  <si>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</si>
  <si>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</si>
  <si>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</si>
  <si>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</si>
  <si>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</si>
  <si>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</si>
  <si>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</si>
  <si>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</si>
  <si>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</si>
  <si>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</si>
  <si>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</si>
  <si>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</si>
  <si>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</si>
  <si>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</si>
  <si>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</si>
  <si>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</si>
  <si>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</si>
  <si>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</si>
  <si>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</si>
  <si>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</si>
  <si>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</si>
  <si>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</si>
  <si>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</si>
  <si>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</si>
  <si>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</si>
  <si>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</si>
  <si>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</si>
  <si>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</si>
  <si>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</si>
  <si>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</si>
  <si>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</si>
  <si>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</si>
  <si>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</si>
  <si>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</si>
  <si>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</si>
  <si>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</si>
  <si>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</si>
  <si>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</si>
  <si>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</si>
  <si>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</si>
  <si>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</si>
  <si>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</si>
  <si>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</si>
  <si>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</si>
  <si>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</si>
  <si>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</si>
  <si>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</si>
  <si>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</si>
  <si>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</si>
  <si>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</si>
  <si>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</si>
  <si>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</si>
  <si>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</si>
  <si>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</si>
  <si>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</si>
  <si>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</si>
  <si>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</si>
  <si>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</si>
  <si>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</si>
  <si>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</si>
  <si>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</si>
  <si>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</si>
  <si>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</si>
  <si>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</si>
  <si>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</si>
  <si>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</si>
  <si>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</si>
  <si>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</si>
  <si>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</si>
  <si>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</si>
  <si>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</si>
  <si>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</si>
  <si>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</si>
  <si>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</si>
  <si>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</si>
  <si>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</si>
  <si>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</si>
  <si>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</si>
  <si>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</si>
  <si>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</si>
  <si>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</si>
  <si>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</si>
  <si>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</si>
  <si>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</si>
  <si>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</si>
  <si>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</si>
  <si>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</si>
  <si>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</si>
  <si>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</si>
  <si>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</si>
  <si>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</si>
  <si>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</si>
  <si>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</si>
  <si>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</si>
  <si>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</si>
  <si>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</si>
  <si>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</si>
  <si>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</si>
  <si>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</si>
  <si>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</si>
  <si>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</si>
  <si>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</si>
  <si>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</si>
  <si>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</si>
  <si>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</si>
  <si>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</si>
  <si>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</si>
  <si>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</si>
  <si>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</si>
  <si>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</si>
  <si>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</si>
  <si>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</si>
  <si>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</si>
  <si>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</si>
  <si>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</si>
  <si>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</si>
  <si>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</si>
  <si>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</si>
  <si>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</si>
  <si>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</si>
  <si>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</si>
  <si>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</si>
  <si>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</si>
  <si>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</si>
  <si>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</si>
  <si>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</si>
  <si>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</si>
  <si>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</si>
  <si>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</si>
  <si>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</si>
  <si>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</si>
  <si>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</si>
  <si>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</si>
  <si>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</si>
  <si>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</si>
  <si>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</si>
  <si>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</si>
  <si>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</si>
  <si>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</si>
  <si>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</si>
  <si>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</si>
  <si>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</si>
  <si>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</si>
  <si>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</si>
  <si>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</si>
  <si>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</si>
  <si>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</si>
  <si>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</si>
  <si>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</si>
  <si>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</si>
  <si>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</si>
  <si>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</si>
  <si>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</si>
  <si>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</si>
  <si>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</si>
  <si>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</si>
  <si>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</si>
  <si>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</si>
  <si>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</si>
  <si>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</si>
  <si>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</si>
  <si>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</si>
  <si>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</si>
  <si>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</si>
  <si>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</si>
  <si>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</si>
  <si>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</si>
  <si>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</si>
  <si>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</si>
  <si>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</si>
  <si>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</si>
  <si>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</si>
  <si>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</si>
  <si>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</si>
  <si>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</si>
  <si>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</si>
  <si>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</si>
  <si>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</si>
  <si>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</si>
  <si>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</si>
  <si>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</si>
  <si>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</si>
  <si>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</si>
  <si>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</si>
  <si>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</si>
  <si>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</si>
  <si>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</si>
  <si>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</si>
  <si>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</si>
  <si>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</si>
  <si>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</si>
  <si>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</si>
  <si>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</si>
  <si>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</si>
  <si>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</si>
  <si>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</si>
  <si>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</si>
  <si>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</si>
  <si>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</si>
  <si>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</si>
  <si>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</si>
  <si>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</si>
  <si>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</si>
  <si>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</si>
  <si>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</si>
  <si>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</si>
  <si>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</si>
  <si>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</si>
  <si>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</si>
  <si>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</si>
  <si>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</si>
  <si>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</si>
  <si>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</si>
  <si>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</si>
  <si>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</si>
  <si>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</si>
  <si>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</si>
  <si>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</si>
  <si>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</si>
  <si>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</si>
  <si>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</si>
  <si>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</si>
  <si>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</si>
  <si>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</si>
  <si>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</si>
  <si>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</si>
  <si>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</si>
  <si>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</si>
  <si>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</si>
  <si>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</si>
  <si>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</si>
  <si>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</si>
  <si>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</si>
  <si>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</si>
  <si>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</si>
  <si>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</si>
  <si>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</si>
  <si>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</si>
  <si>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</si>
  <si>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</si>
  <si>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</si>
  <si>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</si>
  <si>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</si>
  <si>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</si>
  <si>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</si>
  <si>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</si>
  <si>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</si>
  <si>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</si>
  <si>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</si>
  <si>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</si>
  <si>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</si>
  <si>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</si>
  <si>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</si>
  <si>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</si>
  <si>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</si>
  <si>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</si>
  <si>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</si>
  <si>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</si>
  <si>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</si>
  <si>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</si>
  <si>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</si>
  <si>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</si>
  <si>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</si>
  <si>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</si>
  <si>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</si>
  <si>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</si>
  <si>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</si>
  <si>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</si>
  <si>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</si>
  <si>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</si>
  <si>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</si>
  <si>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</si>
  <si>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</si>
  <si>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</si>
  <si>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</si>
  <si>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</si>
  <si>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</si>
  <si>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</si>
  <si>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</si>
  <si>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</si>
  <si>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</si>
  <si>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</si>
  <si>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</si>
  <si>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</si>
  <si>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</si>
  <si>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</si>
  <si>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</si>
  <si>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</si>
  <si>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</si>
  <si>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</si>
  <si>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</si>
  <si>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</si>
  <si>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</si>
  <si>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</si>
  <si>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</si>
  <si>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</si>
  <si>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</si>
  <si>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</si>
  <si>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</si>
  <si>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</si>
  <si>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</si>
  <si>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</si>
  <si>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</si>
  <si>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</si>
  <si>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</si>
  <si>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</si>
  <si>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</si>
  <si>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</si>
  <si>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</si>
  <si>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</si>
  <si>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</si>
  <si>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</si>
  <si>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</si>
  <si>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</si>
  <si>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</si>
  <si>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</si>
  <si>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</si>
  <si>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</si>
  <si>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</si>
  <si>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</si>
  <si>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</si>
  <si>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</si>
  <si>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</si>
  <si>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</si>
  <si>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</si>
  <si>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</si>
  <si>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</si>
  <si>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</si>
  <si>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</si>
  <si>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</si>
  <si>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</si>
  <si>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</si>
  <si>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</si>
  <si>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</si>
  <si>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</si>
  <si>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</si>
  <si>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</si>
  <si>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</si>
  <si>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</si>
  <si>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</si>
  <si>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</si>
  <si>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</si>
  <si>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</si>
  <si>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</si>
  <si>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</si>
  <si>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</si>
  <si>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</si>
  <si>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</si>
  <si>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</si>
  <si>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</si>
  <si>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</si>
  <si>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</si>
  <si>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</si>
  <si>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</si>
  <si>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</si>
  <si>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</si>
  <si>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</si>
  <si>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</si>
  <si>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</si>
  <si>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</si>
  <si>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</si>
  <si>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</si>
  <si>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</si>
  <si>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</si>
  <si>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</si>
  <si>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</si>
  <si>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</si>
  <si>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</si>
  <si>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</si>
  <si>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</si>
  <si>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</si>
  <si>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</si>
  <si>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</si>
  <si>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</si>
  <si>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</si>
  <si>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</si>
  <si>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</si>
  <si>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</si>
  <si>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</si>
  <si>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</si>
  <si>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</si>
  <si>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</si>
  <si>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</si>
  <si>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</si>
  <si>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</si>
  <si>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</si>
  <si>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</si>
  <si>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</si>
  <si>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</si>
  <si>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</si>
  <si>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</si>
  <si>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</si>
  <si>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</si>
  <si>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</si>
  <si>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</si>
  <si>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</si>
  <si>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</si>
  <si>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</si>
  <si>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</si>
  <si>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</si>
  <si>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</si>
  <si>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</si>
  <si>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</si>
  <si>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</si>
  <si>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</si>
  <si>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</si>
  <si>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</si>
  <si>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</si>
  <si>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</si>
  <si>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</si>
  <si>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</si>
  <si>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</si>
  <si>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</si>
  <si>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</si>
  <si>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</si>
  <si>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</si>
  <si>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</si>
  <si>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</si>
  <si>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</si>
  <si>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</si>
  <si>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</si>
  <si>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</si>
  <si>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</si>
  <si>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</si>
  <si>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</si>
  <si>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</si>
  <si>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</si>
  <si>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</si>
  <si>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</si>
  <si>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</si>
  <si>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</si>
  <si>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</si>
  <si>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</si>
  <si>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</si>
  <si>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</si>
  <si>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</si>
  <si>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</si>
  <si>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</si>
  <si>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</si>
  <si>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</si>
  <si>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</si>
  <si>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</si>
  <si>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</si>
  <si>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</si>
  <si>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</si>
  <si>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</si>
  <si>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</si>
  <si>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</si>
  <si>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</si>
  <si>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</si>
  <si>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</si>
  <si>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</si>
  <si>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</si>
  <si>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</si>
  <si>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</si>
  <si>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</si>
  <si>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</si>
  <si>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</si>
  <si>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</si>
  <si>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</si>
  <si>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</si>
  <si>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</si>
  <si>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</si>
  <si>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</si>
  <si>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</si>
  <si>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</si>
  <si>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</si>
  <si>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</si>
  <si>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</si>
  <si>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</si>
  <si>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</si>
  <si>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</si>
  <si>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</si>
  <si>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</si>
  <si>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</si>
  <si>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</si>
  <si>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</si>
  <si>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</si>
  <si>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</si>
  <si>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</si>
  <si>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</si>
  <si>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</si>
  <si>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</si>
  <si>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</si>
  <si>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</si>
  <si>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</si>
  <si>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</si>
  <si>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</si>
  <si>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</si>
  <si>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</si>
  <si>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</si>
  <si>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</si>
  <si>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</si>
  <si>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</si>
  <si>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</si>
  <si>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</si>
  <si>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</si>
  <si>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</si>
  <si>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</si>
  <si>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</si>
  <si>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</si>
  <si>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</si>
  <si>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</si>
  <si>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</si>
  <si>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</si>
  <si>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</si>
  <si>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</si>
  <si>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</si>
  <si>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</si>
  <si>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</si>
  <si>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</si>
  <si>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</si>
  <si>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</si>
  <si>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</si>
  <si>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</si>
  <si>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</si>
  <si>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</si>
  <si>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</si>
  <si>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</si>
  <si>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</si>
  <si>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</si>
  <si>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</si>
  <si>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</si>
  <si>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</si>
  <si>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</si>
  <si>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</si>
  <si>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</si>
  <si>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</si>
  <si>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</si>
  <si>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</si>
  <si>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</si>
  <si>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</si>
  <si>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</si>
  <si>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</si>
  <si>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</si>
  <si>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</si>
  <si>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</si>
  <si>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</si>
  <si>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</si>
  <si>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</si>
  <si>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</si>
  <si>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</si>
  <si>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</si>
  <si>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</si>
  <si>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</si>
  <si>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</si>
  <si>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</si>
  <si>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</si>
  <si>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</si>
  <si>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</si>
  <si>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</si>
  <si>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</si>
  <si>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</si>
  <si>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</si>
  <si>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</si>
  <si>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</si>
  <si>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</si>
  <si>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</si>
  <si>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</si>
  <si>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</si>
  <si>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</si>
  <si>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</si>
  <si>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</si>
  <si>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</si>
  <si>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</si>
  <si>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</si>
  <si>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</si>
  <si>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</si>
  <si>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</si>
  <si>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</si>
  <si>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</si>
  <si>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</si>
  <si>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</si>
  <si>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</si>
  <si>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</si>
  <si>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</si>
  <si>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</si>
  <si>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</si>
  <si>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</si>
  <si>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</si>
  <si>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</si>
  <si>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</si>
  <si>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</si>
  <si>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</si>
  <si>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</si>
  <si>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</si>
  <si>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</si>
  <si>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</si>
  <si>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</si>
  <si>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</si>
  <si>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</si>
  <si>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</si>
  <si>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</si>
  <si>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</si>
  <si>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</si>
  <si>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</si>
  <si>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</si>
  <si>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</si>
  <si>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</si>
  <si>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</si>
  <si>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</si>
  <si>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</si>
  <si>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</si>
  <si>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</si>
  <si>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</si>
  <si>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</si>
  <si>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</si>
  <si>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</si>
  <si>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</si>
  <si>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</si>
  <si>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</si>
  <si>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</si>
  <si>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</si>
  <si>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</si>
  <si>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</si>
  <si>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</si>
  <si>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</si>
  <si>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</si>
  <si>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</si>
  <si>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</si>
  <si>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</si>
  <si>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</si>
  <si>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</si>
  <si>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</si>
  <si>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</si>
  <si>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</si>
  <si>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</si>
  <si>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</si>
  <si>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</si>
  <si>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</si>
  <si>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</si>
  <si>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</si>
  <si>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</si>
  <si>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</si>
  <si>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</si>
  <si>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</si>
  <si>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</si>
  <si>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</si>
  <si>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</si>
  <si>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</si>
  <si>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</si>
  <si>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</si>
  <si>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</si>
  <si>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</si>
  <si>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</si>
  <si>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</si>
  <si>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</si>
  <si>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</si>
  <si>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</si>
  <si>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</si>
  <si>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</si>
  <si>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</si>
  <si>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</si>
  <si>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</si>
  <si>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</si>
  <si>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</si>
  <si>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</si>
  <si>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</si>
  <si>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</si>
  <si>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</si>
  <si>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</si>
  <si>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</si>
  <si>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</si>
  <si>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</si>
  <si>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</si>
  <si>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</si>
  <si>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</si>
  <si>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</si>
  <si>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</si>
  <si>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</si>
  <si>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</si>
  <si>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</si>
  <si>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</si>
  <si>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</si>
  <si>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</si>
  <si>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</si>
  <si>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</si>
  <si>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</si>
  <si>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</si>
  <si>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</si>
  <si>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</si>
  <si>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</si>
  <si>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</si>
  <si>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</si>
  <si>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</si>
  <si>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</si>
  <si>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</si>
  <si>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</si>
  <si>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</si>
  <si>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</si>
  <si>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</si>
  <si>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</si>
  <si>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</si>
  <si>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</si>
  <si>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</si>
  <si>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</si>
  <si>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</si>
  <si>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</si>
  <si>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</si>
  <si>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</si>
  <si>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</si>
  <si>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</si>
  <si>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</si>
  <si>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</si>
  <si>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</si>
  <si>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</si>
  <si>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</si>
  <si>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</si>
  <si>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</si>
  <si>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</si>
  <si>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</si>
  <si>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</si>
  <si>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</si>
  <si>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</si>
  <si>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</si>
  <si>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</si>
  <si>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</si>
  <si>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</si>
  <si>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</si>
  <si>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</si>
  <si>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</si>
  <si>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</si>
  <si>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</si>
  <si>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</si>
  <si>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</si>
  <si>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</si>
  <si>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</si>
  <si>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</si>
  <si>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</si>
  <si>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</si>
  <si>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</si>
  <si>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</si>
  <si>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</si>
  <si>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</si>
  <si>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</si>
  <si>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</si>
  <si>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</si>
  <si>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</si>
  <si>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</si>
  <si>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</si>
  <si>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</si>
  <si>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</si>
  <si>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</si>
  <si>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</si>
  <si>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</si>
  <si>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</si>
  <si>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</si>
  <si>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</si>
  <si>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</si>
  <si>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</si>
  <si>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</si>
  <si>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</si>
  <si>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</si>
  <si>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</si>
  <si>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</si>
  <si>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</si>
  <si>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</si>
  <si>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</si>
  <si>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</si>
  <si>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</si>
  <si>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</si>
  <si>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</si>
  <si>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</si>
  <si>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</si>
  <si>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</si>
  <si>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</si>
  <si>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</si>
  <si>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</si>
  <si>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</si>
  <si>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</si>
  <si>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</si>
  <si>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</si>
  <si>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</si>
  <si>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</si>
  <si>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</si>
  <si>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</si>
  <si>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</si>
  <si>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</si>
  <si>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</si>
  <si>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</si>
  <si>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</si>
  <si>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</si>
  <si>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</si>
  <si>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</si>
  <si>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</si>
  <si>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</si>
  <si>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</si>
  <si>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</si>
  <si>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</si>
  <si>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</si>
  <si>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</si>
  <si>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</si>
  <si>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</si>
  <si>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</si>
  <si>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</si>
  <si>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</si>
  <si>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</si>
  <si>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</si>
  <si>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</si>
  <si>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</si>
  <si>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</si>
  <si>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</si>
  <si>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</si>
  <si>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</si>
  <si>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</si>
  <si>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</si>
  <si>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</si>
  <si>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</si>
  <si>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</si>
  <si>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</si>
  <si>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</si>
  <si>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</si>
  <si>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</si>
  <si>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</si>
  <si>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</si>
  <si>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</si>
  <si>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</si>
  <si>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</si>
  <si>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</si>
  <si>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</si>
  <si>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</si>
  <si>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</si>
  <si>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</si>
  <si>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</si>
  <si>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</si>
  <si>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</si>
  <si>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</si>
  <si>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</si>
  <si>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</si>
  <si>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</si>
  <si>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</si>
  <si>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</si>
  <si>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</si>
  <si>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</si>
  <si>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</si>
  <si>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</si>
  <si>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</si>
  <si>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</si>
  <si>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</si>
  <si>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</si>
  <si>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</si>
  <si>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</si>
  <si>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</si>
  <si>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</si>
  <si>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</si>
  <si>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</si>
  <si>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</si>
  <si>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</si>
  <si>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</si>
  <si>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</si>
  <si>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</si>
  <si>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</si>
  <si>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</si>
  <si>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</si>
  <si>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</si>
  <si>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</si>
  <si>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</si>
  <si>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</si>
  <si>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</si>
  <si>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</si>
  <si>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</si>
  <si>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</si>
  <si>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</si>
  <si>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</si>
  <si>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</si>
  <si>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</si>
  <si>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</si>
  <si>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</si>
  <si>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</si>
  <si>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</si>
  <si>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</si>
  <si>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</si>
  <si>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</si>
  <si>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</si>
  <si>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</si>
  <si>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</si>
  <si>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</si>
  <si>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</si>
  <si>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</si>
  <si>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</si>
  <si>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</si>
  <si>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</si>
  <si>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</si>
  <si>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</si>
  <si>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</si>
  <si>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</si>
  <si>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</si>
  <si>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</si>
  <si>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</si>
  <si>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</si>
  <si>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</si>
  <si>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</si>
  <si>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</si>
  <si>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</si>
  <si>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</si>
  <si>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</si>
  <si>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</si>
  <si>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</si>
  <si>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</si>
  <si>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</si>
  <si>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</si>
  <si>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</si>
  <si>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</si>
  <si>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</si>
  <si>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</si>
  <si>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</si>
  <si>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</si>
  <si>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</si>
  <si>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</si>
  <si>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</si>
  <si>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</si>
  <si>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</si>
  <si>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</si>
  <si>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</si>
  <si>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</si>
  <si>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</si>
  <si>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</si>
  <si>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</si>
  <si>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</si>
  <si>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</si>
  <si>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</si>
  <si>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</si>
  <si>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</si>
  <si>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</si>
  <si>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</si>
  <si>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</si>
  <si>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</si>
  <si>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</si>
  <si>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</si>
  <si>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</si>
  <si>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</si>
  <si>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</si>
  <si>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</si>
  <si>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</si>
  <si>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</si>
  <si>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</si>
  <si>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</si>
  <si>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</si>
  <si>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</si>
  <si>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</si>
  <si>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</si>
  <si>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</si>
  <si>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</si>
  <si>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</si>
  <si>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</si>
  <si>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</si>
  <si>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</si>
  <si>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</si>
  <si>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</si>
  <si>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</si>
  <si>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</si>
  <si>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</si>
  <si>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</si>
  <si>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</si>
  <si>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</si>
  <si>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</si>
  <si>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</si>
  <si>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</si>
  <si>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</si>
  <si>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</si>
  <si>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</si>
  <si>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</si>
  <si>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</si>
  <si>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</si>
  <si>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</si>
  <si>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</si>
  <si>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</si>
  <si>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</si>
  <si>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</si>
  <si>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</si>
  <si>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</si>
  <si>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</si>
  <si>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</si>
  <si>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</si>
  <si>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</si>
  <si>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</si>
  <si>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</si>
  <si>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</si>
  <si>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</si>
  <si>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</si>
  <si>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</si>
  <si>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</si>
  <si>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</si>
  <si>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</si>
  <si>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</si>
  <si>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</si>
  <si>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</si>
  <si>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</si>
  <si>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</si>
  <si>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</si>
  <si>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</si>
  <si>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</si>
  <si>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</si>
  <si>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</si>
  <si>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</si>
  <si>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</si>
  <si>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</si>
  <si>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</si>
  <si>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</si>
  <si>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</si>
  <si>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</si>
  <si>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</si>
  <si>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</si>
  <si>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</si>
  <si>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</si>
  <si>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</si>
  <si>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</si>
  <si>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</si>
  <si>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</si>
  <si>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</si>
  <si>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</si>
  <si>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</si>
  <si>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</si>
  <si>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</si>
  <si>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</si>
  <si>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</si>
  <si>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</si>
  <si>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</si>
  <si>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</si>
  <si>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</si>
  <si>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</si>
  <si>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</si>
  <si>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</si>
  <si>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</si>
  <si>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</si>
  <si>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</si>
  <si>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</si>
  <si>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</si>
  <si>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</si>
  <si>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</si>
  <si>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</si>
  <si>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</si>
  <si>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</si>
  <si>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</si>
  <si>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</si>
  <si>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</si>
  <si>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</si>
  <si>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</si>
  <si>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</si>
  <si>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</si>
  <si>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</si>
  <si>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</si>
  <si>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</si>
  <si>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</si>
  <si>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</si>
  <si>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</si>
  <si>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</si>
  <si>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</si>
  <si>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</si>
  <si>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</si>
  <si>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</si>
  <si>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</si>
  <si>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</si>
  <si>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</si>
  <si>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</si>
  <si>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</si>
  <si>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</si>
  <si>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</si>
  <si>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</si>
  <si>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</si>
  <si>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</si>
  <si>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</si>
  <si>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</si>
  <si>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</si>
  <si>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</si>
  <si>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</si>
  <si>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</si>
  <si>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</si>
  <si>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</si>
  <si>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</si>
  <si>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</si>
  <si>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</si>
  <si>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</si>
  <si>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</si>
  <si>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</si>
  <si>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</si>
  <si>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</si>
  <si>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</si>
  <si>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</si>
  <si>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</si>
  <si>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</si>
  <si>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</si>
  <si>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</si>
  <si>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</si>
  <si>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</si>
  <si>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</si>
  <si>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</si>
  <si>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</si>
  <si>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</si>
  <si>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</si>
  <si>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</si>
  <si>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</si>
  <si>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</si>
  <si>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</si>
  <si>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</si>
  <si>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</si>
  <si>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</si>
  <si>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</si>
  <si>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</si>
  <si>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</si>
  <si>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</si>
  <si>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</si>
  <si>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</si>
  <si>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</si>
  <si>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</si>
  <si>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</si>
  <si>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</si>
  <si>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</si>
  <si>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</si>
  <si>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</si>
  <si>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</si>
  <si>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</si>
  <si>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</si>
  <si>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</si>
  <si>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</si>
  <si>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</si>
  <si>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</si>
  <si>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</si>
  <si>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</si>
  <si>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</si>
  <si>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</si>
  <si>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</si>
  <si>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</si>
  <si>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</si>
  <si>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</si>
  <si>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</si>
  <si>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</si>
  <si>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</si>
  <si>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</si>
  <si>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</si>
  <si>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</si>
  <si>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</si>
  <si>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</si>
  <si>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</si>
  <si>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</si>
  <si>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</si>
  <si>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</si>
  <si>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</si>
  <si>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</si>
  <si>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</si>
  <si>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</si>
  <si>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</si>
  <si>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</si>
  <si>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</si>
  <si>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</si>
  <si>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</si>
  <si>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</si>
  <si>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</si>
  <si>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</si>
  <si>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</si>
  <si>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</si>
  <si>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</si>
  <si>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</si>
  <si>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</si>
  <si>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</si>
  <si>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</si>
  <si>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</si>
  <si>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</si>
  <si>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</si>
  <si>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</si>
  <si>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</si>
  <si>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</si>
  <si>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</si>
  <si>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</si>
  <si>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</si>
  <si>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</si>
  <si>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</si>
  <si>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</si>
  <si>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</si>
  <si>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</si>
  <si>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</si>
  <si>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</si>
  <si>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</si>
  <si>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</si>
  <si>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</si>
  <si>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</si>
  <si>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</si>
  <si>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</si>
  <si>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</si>
  <si>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</si>
  <si>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</si>
  <si>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</si>
  <si>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</si>
  <si>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</si>
  <si>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</si>
  <si>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</si>
  <si>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</si>
  <si>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</si>
  <si>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</si>
  <si>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</si>
  <si>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</si>
  <si>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</si>
  <si>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</si>
  <si>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</si>
  <si>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</si>
  <si>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</si>
  <si>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</si>
  <si>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</si>
  <si>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</si>
  <si>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</si>
  <si>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</si>
  <si>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</si>
  <si>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</si>
  <si>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</si>
  <si>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</si>
  <si>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</si>
  <si>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</si>
  <si>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</si>
  <si>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</si>
  <si>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</si>
  <si>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</si>
  <si>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</si>
  <si>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</si>
  <si>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</si>
  <si>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</si>
  <si>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</si>
  <si>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</si>
  <si>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</si>
  <si>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</si>
  <si>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</si>
  <si>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</si>
  <si>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</si>
  <si>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</si>
  <si>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</si>
  <si>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</si>
  <si>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</si>
  <si>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</si>
  <si>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</si>
  <si>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</si>
  <si>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</si>
  <si>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</si>
  <si>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</si>
  <si>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</si>
  <si>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</si>
  <si>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</si>
  <si>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</si>
  <si>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</si>
  <si>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</si>
  <si>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</si>
  <si>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</si>
  <si>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</si>
  <si>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</si>
  <si>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</si>
  <si>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</si>
  <si>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</si>
  <si>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</si>
  <si>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</si>
  <si>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</si>
  <si>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</si>
  <si>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</si>
  <si>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</si>
  <si>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</si>
  <si>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</si>
  <si>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</si>
  <si>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</si>
  <si>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</si>
  <si>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</si>
  <si>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</si>
  <si>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</si>
  <si>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</si>
  <si>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</si>
  <si>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</si>
  <si>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</si>
  <si>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</si>
  <si>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</si>
  <si>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</si>
  <si>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</si>
  <si>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</si>
  <si>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</si>
  <si>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</si>
  <si>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</si>
  <si>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</si>
  <si>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</si>
  <si>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</si>
  <si>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</si>
  <si>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</si>
  <si>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</si>
  <si>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</si>
  <si>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</si>
  <si>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</si>
  <si>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</si>
  <si>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</si>
  <si>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</si>
  <si>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</si>
  <si>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</si>
  <si>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</si>
  <si>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</si>
  <si>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</si>
  <si>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</si>
  <si>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</si>
  <si>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</si>
  <si>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</si>
  <si>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</si>
  <si>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</si>
  <si>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</si>
  <si>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</si>
  <si>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</si>
  <si>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</si>
  <si>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</si>
  <si>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</si>
  <si>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</si>
  <si>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</si>
  <si>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</si>
  <si>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</si>
  <si>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</si>
  <si>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</si>
  <si>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</si>
  <si>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</si>
  <si>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</si>
  <si>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</si>
  <si>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</si>
  <si>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</si>
  <si>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</si>
  <si>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</si>
  <si>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</si>
  <si>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</si>
  <si>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</si>
  <si>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</si>
  <si>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</si>
  <si>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</si>
  <si>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</si>
  <si>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</si>
  <si>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</si>
  <si>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</si>
  <si>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</si>
  <si>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</si>
  <si>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</si>
  <si>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</si>
  <si>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</si>
  <si>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</si>
  <si>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</si>
  <si>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</si>
  <si>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</si>
  <si>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</si>
  <si>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</si>
  <si>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</si>
  <si>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</si>
  <si>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</si>
  <si>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</si>
  <si>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</si>
  <si>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</si>
  <si>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</si>
  <si>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</si>
  <si>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</si>
  <si>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</si>
  <si>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</si>
  <si>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</si>
  <si>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</si>
  <si>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</si>
  <si>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</si>
  <si>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</si>
  <si>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</si>
  <si>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</si>
  <si>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</si>
  <si>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</si>
  <si>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</si>
  <si>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</si>
  <si>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</si>
  <si>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</si>
  <si>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</si>
  <si>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</si>
  <si>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</si>
  <si>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</si>
  <si>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</si>
  <si>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</si>
  <si>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</si>
  <si>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</si>
  <si>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</si>
  <si>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</si>
  <si>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</si>
  <si>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</si>
  <si>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</si>
  <si>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</si>
  <si>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</si>
  <si>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</si>
  <si>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</si>
  <si>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</si>
  <si>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</si>
  <si>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</si>
  <si>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</si>
  <si>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</si>
  <si>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</si>
  <si>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</si>
  <si>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</si>
  <si>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</si>
  <si>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</si>
  <si>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</si>
  <si>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</si>
  <si>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</si>
  <si>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</si>
  <si>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</si>
  <si>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</si>
  <si>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</si>
  <si>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</si>
  <si>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</si>
  <si>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</si>
  <si>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</si>
  <si>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</si>
  <si>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</si>
  <si>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</si>
  <si>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</si>
  <si>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</si>
  <si>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</si>
  <si>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</si>
  <si>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</si>
  <si>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</si>
  <si>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</si>
  <si>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</si>
  <si>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</si>
  <si>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</si>
  <si>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</si>
  <si>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</si>
  <si>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</si>
  <si>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</si>
  <si>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</si>
  <si>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</si>
  <si>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</si>
  <si>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</si>
  <si>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</si>
  <si>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</si>
  <si>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</si>
  <si>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</si>
  <si>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</si>
  <si>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</si>
  <si>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</si>
  <si>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</si>
  <si>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</si>
  <si>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</si>
  <si>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</si>
  <si>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</si>
  <si>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</si>
  <si>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</si>
  <si>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</si>
  <si>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</si>
  <si>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</si>
  <si>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</si>
  <si>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</si>
  <si>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</si>
  <si>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</si>
  <si>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</si>
  <si>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</si>
  <si>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</si>
  <si>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</si>
  <si>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</si>
  <si>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</si>
  <si>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</si>
  <si>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</si>
  <si>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</si>
  <si>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</si>
  <si>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</si>
  <si>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</si>
  <si>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</si>
  <si>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</si>
  <si>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</si>
  <si>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</si>
  <si>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</si>
  <si>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</si>
  <si>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</si>
  <si>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</si>
  <si>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</si>
  <si>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</si>
  <si>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</si>
  <si>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</si>
  <si>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</si>
  <si>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</si>
  <si>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</si>
  <si>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</si>
  <si>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</si>
  <si>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</si>
  <si>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</si>
  <si>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</si>
  <si>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</si>
  <si>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</si>
  <si>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</si>
  <si>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</si>
  <si>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</si>
  <si>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</si>
  <si>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</si>
  <si>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</si>
  <si>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</si>
  <si>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</si>
  <si>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</si>
  <si>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</si>
  <si>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</si>
  <si>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</si>
  <si>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</si>
  <si>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</si>
  <si>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</si>
  <si>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</si>
  <si>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</si>
  <si>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</si>
  <si>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</si>
  <si>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</si>
  <si>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</si>
  <si>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</si>
  <si>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</si>
  <si>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</si>
  <si>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</si>
  <si>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</si>
  <si>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</si>
  <si>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</si>
  <si>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</si>
  <si>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</si>
  <si>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</si>
  <si>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</si>
  <si>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</si>
  <si>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</si>
  <si>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</si>
  <si>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</si>
  <si>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</si>
  <si>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</si>
  <si>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</si>
  <si>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</si>
  <si>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</si>
  <si>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</si>
  <si>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</si>
  <si>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</si>
  <si>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</si>
  <si>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</si>
  <si>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</si>
  <si>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</si>
  <si>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</si>
  <si>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</si>
  <si>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</si>
  <si>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</si>
  <si>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</si>
  <si>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</si>
  <si>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</si>
  <si>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</si>
  <si>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</si>
  <si>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</si>
  <si>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</si>
  <si>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</si>
  <si>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</si>
  <si>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</si>
  <si>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</si>
  <si>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</si>
  <si>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</si>
  <si>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</si>
  <si>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</si>
  <si>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</si>
  <si>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</si>
  <si>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</si>
  <si>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</si>
  <si>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</si>
  <si>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</si>
  <si>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</si>
  <si>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</si>
  <si>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</si>
  <si>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</si>
  <si>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</si>
  <si>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</si>
  <si>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</si>
  <si>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</si>
  <si>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</si>
  <si>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</si>
  <si>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</si>
  <si>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</si>
  <si>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</si>
  <si>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</si>
  <si>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</si>
  <si>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</si>
  <si>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</si>
  <si>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</si>
  <si>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</si>
  <si>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</si>
  <si>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</si>
  <si>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</si>
  <si>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</si>
  <si>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</si>
  <si>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</si>
  <si>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</si>
  <si>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</si>
  <si>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</si>
  <si>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</si>
  <si>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</si>
  <si>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</si>
  <si>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</si>
  <si>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</si>
  <si>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</si>
  <si>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</si>
  <si>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</si>
  <si>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</si>
  <si>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</si>
  <si>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</si>
  <si>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</si>
  <si>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</si>
  <si>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</si>
  <si>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</si>
  <si>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</si>
  <si>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</si>
  <si>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</si>
  <si>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</si>
  <si>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</si>
  <si>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</si>
  <si>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</si>
  <si>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</si>
  <si>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</si>
  <si>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</si>
  <si>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</si>
  <si>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</si>
  <si>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</si>
  <si>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</si>
  <si>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</si>
  <si>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</si>
  <si>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</si>
  <si>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</si>
  <si>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</si>
  <si>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</si>
  <si>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</si>
  <si>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</si>
  <si>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</si>
  <si>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</si>
  <si>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</si>
  <si>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</si>
  <si>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</si>
  <si>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</si>
  <si>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</si>
  <si>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</si>
  <si>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</si>
  <si>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</si>
  <si>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</si>
  <si>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</si>
  <si>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</si>
  <si>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</si>
  <si>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</si>
  <si>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</si>
  <si>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</si>
  <si>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</si>
  <si>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</si>
  <si>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</si>
  <si>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</si>
  <si>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</si>
  <si>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</si>
  <si>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</si>
  <si>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</si>
  <si>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</si>
  <si>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</si>
  <si>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</si>
  <si>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</si>
  <si>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</si>
  <si>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</si>
  <si>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</si>
  <si>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</si>
  <si>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</si>
  <si>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</si>
  <si>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</si>
  <si>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</si>
  <si>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</si>
  <si>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</si>
  <si>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</si>
  <si>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</si>
  <si>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</si>
  <si>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</si>
  <si>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</si>
  <si>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</si>
  <si>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</si>
  <si>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</si>
  <si>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</si>
  <si>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</si>
  <si>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</si>
  <si>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</si>
  <si>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</si>
  <si>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</si>
  <si>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</si>
  <si>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</si>
  <si>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</si>
  <si>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</si>
  <si>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</si>
  <si>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</si>
  <si>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</si>
  <si>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</si>
  <si>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</si>
  <si>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</si>
  <si>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</si>
  <si>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</si>
  <si>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</si>
  <si>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</si>
  <si>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</si>
  <si>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</si>
  <si>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</si>
  <si>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</si>
  <si>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</si>
  <si>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</si>
  <si>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</si>
  <si>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</si>
  <si>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</si>
  <si>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</si>
  <si>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</si>
  <si>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</si>
  <si>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</si>
  <si>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</si>
  <si>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</si>
  <si>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</si>
  <si>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</si>
  <si>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</si>
  <si>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</si>
  <si>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</si>
  <si>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</si>
  <si>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</si>
  <si>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</si>
  <si>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</si>
  <si>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</si>
  <si>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</si>
  <si>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</si>
  <si>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</si>
  <si>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</si>
  <si>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</si>
  <si>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</si>
  <si>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</si>
  <si>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</si>
  <si>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</si>
  <si>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</si>
  <si>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</si>
  <si>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</si>
  <si>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</si>
  <si>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</si>
  <si>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</si>
  <si>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</si>
  <si>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</si>
  <si>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</si>
  <si>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</si>
  <si>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</si>
  <si>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</si>
  <si>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</si>
  <si>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</si>
  <si>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</si>
  <si>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</si>
  <si>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</si>
  <si>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</si>
  <si>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</si>
  <si>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</si>
  <si>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</si>
  <si>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</si>
  <si>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</si>
  <si>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</si>
  <si>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</si>
  <si>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</si>
  <si>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</si>
  <si>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</si>
  <si>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</si>
  <si>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</si>
  <si>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</si>
  <si>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</si>
  <si>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</si>
  <si>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</si>
  <si>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</si>
  <si>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</si>
  <si>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</si>
  <si>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</si>
  <si>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</si>
  <si>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</si>
  <si>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</si>
  <si>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</si>
  <si>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</si>
  <si>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</si>
  <si>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</si>
  <si>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</si>
  <si>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</si>
  <si>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</si>
  <si>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</si>
  <si>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</si>
  <si>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</si>
  <si>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</si>
  <si>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</si>
  <si>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</si>
  <si>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</si>
  <si>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</si>
  <si>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</si>
  <si>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</si>
  <si>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</si>
  <si>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</si>
  <si>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</si>
  <si>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</si>
  <si>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</si>
  <si>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</si>
  <si>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</si>
  <si>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</si>
  <si>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</si>
  <si>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</si>
  <si>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</si>
  <si>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</si>
  <si>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</si>
  <si>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</si>
  <si>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</si>
  <si>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</si>
  <si>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</si>
  <si>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</si>
  <si>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</si>
  <si>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</si>
  <si>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</si>
  <si>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</si>
  <si>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</si>
  <si>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</si>
  <si>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</si>
  <si>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</si>
  <si>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</si>
  <si>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</si>
  <si>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</si>
  <si>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</si>
  <si>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</si>
  <si>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</si>
  <si>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</si>
  <si>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</si>
  <si>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</si>
  <si>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</si>
  <si>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</si>
  <si>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</si>
  <si>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</si>
  <si>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</si>
  <si>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</si>
  <si>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</si>
  <si>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</si>
  <si>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</si>
  <si>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</si>
  <si>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</si>
  <si>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</si>
  <si>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</si>
  <si>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</si>
  <si>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</si>
  <si>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</si>
  <si>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</si>
  <si>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</si>
  <si>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</si>
  <si>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</si>
  <si>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</si>
  <si>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</si>
  <si>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</si>
  <si>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</si>
  <si>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</si>
  <si>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</si>
  <si>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</si>
  <si>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</si>
  <si>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</si>
  <si>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</si>
  <si>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</si>
  <si>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</si>
  <si>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</si>
  <si>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</si>
  <si>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</si>
  <si>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</si>
  <si>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</si>
  <si>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</si>
  <si>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</si>
  <si>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</si>
  <si>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</si>
  <si>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</si>
  <si>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</si>
  <si>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</si>
  <si>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</si>
  <si>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</si>
  <si>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</si>
  <si>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</si>
  <si>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</si>
  <si>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</si>
  <si>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</si>
  <si>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</si>
  <si>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</si>
  <si>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</si>
  <si>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</si>
  <si>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</si>
  <si>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</si>
  <si>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</si>
  <si>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</si>
  <si>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</si>
  <si>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</si>
  <si>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</si>
  <si>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</si>
  <si>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</si>
  <si>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</si>
  <si>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</si>
  <si>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</si>
  <si>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</si>
  <si>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</si>
  <si>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</si>
  <si>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</si>
  <si>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</si>
  <si>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</si>
  <si>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</si>
  <si>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</si>
  <si>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</si>
  <si>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</si>
  <si>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</si>
  <si>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</si>
  <si>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</si>
  <si>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</si>
  <si>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</si>
  <si>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</si>
  <si>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</si>
  <si>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</si>
  <si>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</si>
  <si>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</si>
  <si>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</si>
  <si>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</si>
  <si>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</si>
  <si>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</si>
  <si>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</si>
  <si>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</si>
  <si>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</si>
  <si>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</si>
  <si>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</si>
  <si>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</si>
  <si>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</si>
  <si>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</si>
  <si>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</si>
  <si>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</si>
  <si>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</si>
  <si>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</si>
  <si>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</si>
  <si>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</si>
  <si>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</si>
  <si>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</si>
  <si>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</si>
  <si>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</si>
  <si>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</si>
  <si>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</si>
  <si>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</si>
  <si>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</si>
  <si>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</si>
  <si>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</si>
  <si>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</si>
  <si>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</si>
  <si>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</si>
  <si>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</si>
  <si>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</si>
  <si>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</si>
  <si>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</si>
  <si>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</si>
  <si>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</si>
  <si>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</si>
  <si>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</si>
  <si>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</si>
  <si>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</si>
  <si>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</si>
  <si>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</si>
  <si>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</si>
  <si>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</si>
  <si>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</si>
  <si>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</si>
  <si>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</si>
  <si>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</si>
  <si>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</si>
  <si>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</si>
  <si>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</si>
  <si>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</si>
  <si>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</si>
  <si>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</si>
  <si>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</si>
  <si>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</si>
  <si>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</si>
  <si>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</si>
  <si>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</si>
  <si>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</si>
  <si>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</si>
  <si>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</si>
  <si>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</si>
  <si>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</si>
  <si>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</si>
  <si>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</si>
  <si>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</si>
  <si>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</si>
  <si>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</si>
  <si>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</si>
  <si>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</si>
  <si>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</si>
  <si>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</si>
  <si>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</si>
  <si>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</si>
  <si>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</si>
  <si>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</si>
  <si>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</si>
  <si>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</si>
  <si>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</si>
  <si>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</si>
  <si>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</si>
  <si>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</si>
  <si>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</si>
  <si>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</si>
  <si>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</si>
  <si>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</si>
  <si>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</si>
  <si>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</si>
  <si>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</si>
  <si>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</si>
  <si>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</si>
  <si>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</si>
  <si>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</si>
  <si>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</si>
  <si>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</si>
  <si>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</si>
  <si>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</si>
  <si>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</si>
  <si>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</si>
  <si>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</si>
  <si>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</si>
  <si>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</si>
  <si>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</si>
  <si>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</si>
  <si>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</si>
  <si>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</si>
  <si>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</si>
  <si>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</si>
  <si>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</si>
  <si>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</si>
  <si>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</si>
  <si>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</si>
  <si>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</si>
  <si>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</si>
  <si>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</si>
  <si>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</si>
  <si>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</si>
  <si>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</si>
  <si>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</si>
  <si>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</si>
  <si>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</si>
  <si>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</si>
  <si>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</si>
  <si>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</si>
  <si>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</si>
  <si>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</si>
  <si>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</si>
  <si>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</si>
  <si>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</si>
  <si>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</si>
  <si>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</si>
  <si>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</si>
  <si>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</si>
  <si>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</si>
  <si>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</si>
  <si>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</si>
  <si>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</si>
  <si>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</si>
  <si>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</si>
  <si>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</si>
  <si>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</si>
  <si>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</si>
  <si>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</si>
  <si>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</si>
  <si>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</si>
  <si>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</si>
  <si>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</si>
  <si>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</si>
  <si>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</si>
  <si>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</si>
  <si>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</si>
  <si>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</si>
  <si>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</si>
  <si>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</si>
  <si>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</si>
  <si>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</si>
  <si>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</si>
  <si>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</si>
  <si>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</si>
  <si>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</si>
  <si>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</si>
  <si>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</si>
  <si>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</si>
  <si>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</si>
  <si>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</si>
  <si>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</si>
  <si>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</si>
  <si>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</si>
  <si>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</si>
  <si>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</si>
  <si>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</si>
  <si>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</si>
  <si>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</si>
  <si>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</si>
  <si>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</si>
  <si>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</si>
  <si>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</si>
  <si>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</si>
  <si>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</si>
  <si>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</si>
  <si>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</si>
  <si>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</si>
  <si>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</si>
  <si>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</si>
  <si>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</si>
  <si>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</si>
  <si>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</si>
  <si>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</si>
  <si>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</si>
  <si>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</si>
  <si>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</si>
  <si>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</si>
  <si>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</si>
  <si>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</si>
  <si>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</si>
  <si>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</si>
  <si>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</si>
  <si>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</si>
  <si>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</si>
  <si>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</si>
  <si>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</si>
  <si>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</si>
  <si>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</si>
  <si>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</si>
  <si>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</si>
  <si>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</si>
  <si>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</si>
  <si>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</si>
  <si>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</si>
  <si>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</si>
  <si>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</si>
  <si>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</si>
  <si>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</si>
  <si>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</si>
  <si>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</si>
  <si>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</si>
  <si>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</si>
  <si>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</si>
  <si>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</si>
  <si>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</si>
  <si>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</si>
  <si>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</si>
  <si>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</si>
  <si>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</si>
  <si>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</si>
  <si>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</si>
  <si>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</si>
  <si>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</si>
  <si>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</si>
  <si>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</si>
  <si>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</si>
  <si>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</si>
  <si>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</si>
  <si>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</si>
  <si>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</si>
  <si>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</si>
  <si>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</si>
  <si>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</si>
  <si>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</si>
  <si>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</si>
  <si>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</si>
  <si>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</si>
  <si>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</si>
  <si>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</si>
  <si>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</si>
  <si>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</si>
  <si>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</si>
  <si>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</si>
  <si>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</si>
  <si>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</si>
  <si>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</si>
  <si>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</si>
  <si>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</si>
  <si>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</si>
  <si>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</si>
  <si>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</si>
  <si>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</si>
  <si>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</si>
  <si>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</si>
  <si>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</si>
  <si>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</si>
  <si>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</si>
  <si>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</si>
  <si>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</si>
  <si>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</si>
  <si>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</si>
  <si>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</si>
  <si>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</si>
  <si>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</si>
  <si>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</si>
  <si>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</si>
  <si>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</si>
  <si>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</si>
  <si>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</si>
  <si>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</si>
  <si>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</si>
  <si>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</si>
  <si>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</si>
  <si>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</si>
  <si>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</si>
  <si>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</si>
  <si>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</si>
  <si>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</si>
  <si>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</si>
  <si>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</si>
  <si>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</si>
  <si>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</si>
  <si>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</si>
  <si>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</si>
  <si>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</si>
  <si>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</si>
  <si>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</si>
  <si>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</si>
  <si>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</si>
  <si>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</si>
  <si>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</si>
  <si>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</si>
  <si>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</si>
  <si>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</si>
  <si>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</si>
  <si>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</si>
  <si>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</si>
  <si>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</si>
  <si>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</si>
  <si>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</si>
  <si>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</si>
  <si>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</si>
  <si>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</si>
  <si>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</si>
  <si>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</si>
  <si>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</si>
  <si>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</si>
  <si>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</si>
  <si>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</si>
  <si>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</si>
  <si>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</si>
  <si>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</si>
  <si>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</si>
  <si>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</si>
  <si>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</si>
  <si>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</si>
  <si>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</si>
  <si>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</si>
  <si>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</si>
  <si>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</si>
  <si>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</si>
  <si>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</si>
  <si>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</si>
  <si>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</si>
  <si>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</si>
  <si>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</si>
  <si>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</si>
  <si>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</si>
  <si>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</si>
  <si>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</si>
  <si>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</si>
  <si>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</si>
  <si>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</si>
  <si>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</si>
  <si>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</si>
  <si>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</si>
  <si>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</si>
  <si>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</si>
  <si>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</si>
  <si>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</si>
  <si>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</si>
  <si>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</si>
  <si>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</si>
  <si>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</si>
  <si>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</si>
  <si>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</si>
  <si>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</si>
  <si>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</si>
  <si>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</si>
  <si>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</si>
  <si>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</si>
  <si>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</si>
  <si>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</si>
  <si>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</si>
  <si>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</si>
  <si>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</si>
  <si>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</si>
  <si>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</si>
  <si>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</si>
  <si>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</si>
  <si>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</si>
  <si>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</si>
  <si>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</si>
  <si>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</si>
  <si>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</si>
  <si>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</si>
  <si>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</si>
  <si>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</si>
  <si>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</si>
  <si>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</si>
  <si>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</si>
  <si>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</si>
  <si>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</si>
  <si>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</si>
  <si>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</si>
  <si>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</si>
  <si>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</si>
  <si>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</si>
  <si>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</si>
  <si>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</si>
  <si>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</si>
  <si>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</si>
  <si>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</si>
  <si>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</si>
  <si>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</si>
  <si>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</si>
  <si>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</si>
  <si>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</si>
  <si>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</si>
  <si>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</si>
  <si>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</si>
  <si>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</si>
  <si>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</si>
  <si>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</si>
  <si>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</si>
  <si>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</si>
  <si>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</si>
  <si>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</si>
  <si>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</si>
  <si>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</si>
  <si>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</si>
  <si>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</si>
  <si>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</si>
  <si>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</si>
  <si>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</si>
  <si>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</si>
  <si>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</si>
  <si>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</si>
  <si>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</si>
  <si>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</si>
  <si>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</si>
  <si>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</si>
  <si>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</si>
  <si>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</si>
  <si>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</si>
  <si>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</si>
  <si>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</si>
  <si>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</si>
  <si>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</si>
  <si>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</si>
  <si>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</si>
  <si>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</si>
  <si>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</si>
  <si>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</si>
  <si>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</si>
  <si>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</si>
  <si>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</si>
  <si>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</si>
  <si>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</si>
  <si>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</si>
  <si>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</si>
  <si>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</si>
  <si>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</si>
  <si>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</si>
  <si>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</si>
  <si>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</si>
  <si>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</si>
  <si>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</si>
  <si>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</si>
  <si>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</si>
  <si>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</si>
  <si>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</si>
  <si>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</si>
  <si>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</si>
  <si>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</si>
  <si>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</si>
  <si>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</si>
  <si>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</si>
  <si>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</si>
  <si>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</si>
  <si>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</si>
  <si>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</si>
  <si>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</si>
  <si>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</si>
  <si>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</si>
  <si>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</si>
  <si>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</si>
  <si>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</si>
  <si>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</si>
  <si>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</si>
  <si>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</si>
  <si>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</si>
  <si>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</si>
  <si>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</si>
  <si>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</si>
  <si>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</si>
  <si>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</si>
  <si>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</si>
  <si>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</si>
  <si>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</si>
  <si>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</si>
  <si>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</si>
  <si>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</si>
  <si>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</si>
  <si>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</si>
  <si>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</si>
  <si>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</si>
  <si>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</si>
  <si>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</si>
  <si>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</si>
  <si>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</si>
  <si>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</si>
  <si>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</si>
  <si>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</si>
  <si>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</si>
  <si>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</si>
  <si>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</si>
  <si>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</si>
  <si>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</si>
  <si>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</si>
  <si>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</si>
  <si>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</si>
  <si>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</si>
  <si>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</si>
  <si>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</si>
  <si>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</si>
  <si>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</si>
  <si>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</si>
  <si>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</si>
  <si>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</si>
  <si>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</si>
  <si>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</si>
  <si>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</si>
  <si>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</si>
  <si>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</si>
  <si>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</si>
  <si>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</si>
  <si>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</si>
  <si>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</si>
  <si>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</si>
  <si>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</si>
  <si>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</si>
  <si>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</si>
  <si>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</si>
  <si>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</si>
  <si>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</si>
  <si>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</si>
  <si>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</si>
  <si>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</si>
  <si>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</si>
  <si>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</si>
  <si>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</si>
  <si>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</si>
  <si>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</si>
  <si>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</si>
  <si>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</si>
  <si>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</si>
  <si>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</si>
  <si>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</si>
  <si>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</si>
  <si>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</si>
  <si>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</si>
  <si>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</si>
  <si>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</si>
  <si>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</si>
  <si>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</si>
  <si>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</si>
  <si>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</si>
  <si>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</si>
  <si>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</si>
  <si>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</si>
  <si>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</si>
  <si>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</si>
  <si>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</si>
  <si>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</si>
  <si>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</si>
  <si>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</si>
  <si>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</si>
  <si>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</si>
  <si>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</si>
  <si>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</si>
  <si>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</si>
  <si>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</si>
  <si>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</si>
  <si>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</si>
  <si>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</si>
  <si>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</si>
  <si>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</si>
  <si>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</si>
  <si>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</si>
  <si>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</si>
  <si>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</si>
  <si>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</si>
  <si>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</si>
  <si>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</si>
  <si>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</si>
  <si>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</si>
  <si>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</si>
  <si>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</si>
  <si>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</si>
  <si>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</si>
  <si>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</si>
  <si>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</si>
  <si>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</si>
  <si>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</si>
  <si>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</si>
  <si>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</si>
  <si>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</si>
  <si>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</si>
  <si>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</si>
  <si>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</si>
  <si>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</si>
  <si>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</si>
  <si>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</si>
  <si>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</si>
  <si>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</si>
  <si>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</si>
  <si>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</si>
  <si>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</si>
  <si>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</si>
  <si>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</si>
  <si>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</si>
  <si>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</si>
  <si>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</si>
  <si>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</si>
  <si>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</si>
  <si>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</si>
  <si>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</si>
  <si>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</si>
  <si>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</si>
  <si>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</si>
  <si>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</si>
  <si>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</si>
  <si>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</si>
  <si>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</si>
  <si>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</si>
  <si>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</si>
  <si>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</si>
  <si>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</si>
  <si>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</si>
  <si>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</si>
  <si>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</si>
  <si>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</si>
  <si>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</si>
  <si>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</si>
  <si>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</si>
  <si>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</si>
  <si>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</si>
  <si>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</si>
  <si>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</si>
  <si>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</si>
  <si>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</si>
  <si>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</si>
  <si>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</si>
  <si>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</si>
  <si>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</si>
  <si>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</si>
  <si>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</si>
  <si>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</si>
  <si>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</si>
  <si>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</si>
  <si>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</si>
  <si>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</si>
  <si>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</si>
  <si>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</si>
  <si>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</si>
  <si>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</si>
  <si>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</si>
  <si>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</si>
  <si>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</si>
  <si>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</si>
  <si>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</si>
  <si>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</si>
  <si>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</si>
  <si>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</si>
  <si>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</si>
  <si>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</si>
  <si>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</si>
  <si>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</si>
  <si>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</si>
  <si>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</si>
  <si>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</si>
  <si>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</si>
  <si>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</si>
  <si>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</si>
  <si>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</si>
  <si>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</si>
  <si>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</si>
  <si>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</si>
  <si>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</si>
  <si>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</si>
  <si>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</si>
  <si>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</si>
  <si>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</si>
  <si>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</si>
  <si>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</si>
  <si>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</si>
  <si>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</si>
  <si>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</si>
  <si>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</si>
  <si>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</si>
  <si>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</si>
  <si>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</si>
  <si>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</si>
  <si>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</si>
  <si>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</si>
  <si>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</si>
  <si>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</si>
  <si>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</si>
  <si>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</si>
  <si>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</si>
  <si>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</si>
  <si>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</si>
  <si>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</si>
  <si>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</si>
  <si>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</si>
  <si>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</si>
  <si>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</si>
  <si>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</si>
  <si>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</si>
  <si>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</si>
  <si>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</si>
  <si>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</si>
  <si>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</si>
  <si>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</si>
  <si>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</si>
  <si>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</si>
  <si>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</si>
  <si>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</si>
  <si>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</si>
  <si>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</si>
  <si>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</si>
  <si>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</si>
  <si>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</si>
  <si>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</si>
  <si>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</si>
  <si>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</si>
  <si>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</si>
  <si>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</si>
  <si>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</si>
  <si>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</si>
  <si>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</si>
  <si>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</si>
  <si>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</si>
  <si>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</si>
  <si>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</si>
  <si>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</si>
  <si>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</si>
  <si>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</si>
  <si>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</si>
  <si>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</si>
  <si>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</si>
  <si>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</si>
  <si>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</si>
  <si>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</si>
  <si>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</si>
  <si>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</si>
  <si>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</si>
  <si>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</si>
  <si>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</si>
  <si>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</si>
  <si>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</si>
  <si>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</si>
  <si>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</si>
  <si>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</si>
  <si>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</si>
  <si>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</si>
  <si>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</si>
  <si>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</si>
  <si>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</si>
  <si>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</si>
  <si>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</si>
  <si>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</si>
  <si>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</si>
  <si>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</si>
  <si>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</si>
  <si>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</si>
  <si>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</si>
  <si>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</si>
  <si>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</si>
  <si>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</si>
  <si>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</si>
  <si>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</si>
  <si>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</si>
  <si>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</si>
  <si>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</si>
  <si>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</si>
  <si>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</si>
  <si>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</si>
  <si>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</si>
  <si>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</si>
  <si>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</si>
  <si>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</si>
  <si>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</si>
  <si>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</si>
  <si>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</si>
  <si>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</si>
  <si>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</si>
  <si>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</si>
  <si>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</si>
  <si>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</si>
  <si>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</si>
  <si>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</si>
  <si>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</si>
  <si>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</si>
  <si>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</si>
  <si>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</si>
  <si>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</si>
  <si>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</si>
  <si>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</si>
  <si>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</si>
  <si>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</si>
  <si>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</si>
  <si>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</si>
  <si>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</si>
  <si>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</si>
  <si>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</si>
  <si>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</si>
  <si>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</si>
  <si>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</si>
  <si>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</si>
  <si>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</si>
  <si>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</si>
  <si>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</si>
  <si>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</si>
  <si>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</si>
  <si>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</si>
  <si>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</si>
  <si>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</si>
  <si>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</si>
  <si>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</si>
  <si>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</si>
  <si>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</si>
  <si>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</si>
  <si>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</si>
  <si>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</si>
  <si>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</si>
  <si>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</si>
  <si>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</si>
  <si>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</si>
  <si>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</si>
  <si>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</si>
  <si>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</si>
  <si>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</si>
  <si>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</si>
  <si>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</si>
  <si>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</si>
  <si>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</si>
  <si>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</si>
  <si>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</si>
  <si>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</si>
  <si>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</si>
  <si>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</si>
  <si>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</si>
  <si>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</si>
  <si>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</si>
  <si>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</si>
  <si>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</si>
  <si>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</si>
  <si>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</si>
  <si>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</si>
  <si>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</si>
  <si>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</si>
  <si>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</si>
  <si>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</si>
  <si>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</si>
  <si>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</si>
  <si>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</si>
  <si>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</si>
  <si>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</si>
  <si>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</si>
  <si>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</si>
  <si>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</si>
  <si>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</si>
  <si>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</si>
  <si>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</si>
  <si>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</si>
  <si>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</si>
  <si>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</si>
  <si>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</si>
  <si>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</si>
  <si>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</si>
  <si>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</si>
  <si>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</si>
  <si>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</si>
  <si>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</si>
  <si>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</si>
  <si>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</si>
  <si>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</si>
  <si>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</si>
  <si>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</si>
  <si>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</si>
  <si>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</si>
  <si>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</si>
  <si>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</si>
  <si>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</si>
  <si>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</si>
  <si>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</si>
  <si>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</si>
  <si>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</si>
  <si>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</si>
  <si>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</si>
  <si>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</si>
  <si>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</si>
  <si>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</si>
  <si>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</si>
  <si>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</si>
  <si>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</si>
  <si>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</si>
  <si>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</si>
  <si>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</si>
  <si>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</si>
  <si>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</si>
  <si>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</si>
  <si>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</si>
  <si>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</si>
  <si>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</si>
  <si>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</si>
  <si>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</si>
  <si>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</si>
  <si>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</si>
  <si>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</si>
  <si>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</si>
  <si>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</si>
  <si>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</si>
  <si>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</si>
  <si>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</si>
  <si>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</si>
  <si>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</si>
  <si>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</si>
  <si>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</si>
  <si>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</si>
  <si>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</si>
  <si>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</si>
  <si>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</si>
  <si>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</si>
  <si>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</si>
  <si>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</si>
  <si>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</si>
  <si>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</si>
  <si>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</si>
  <si>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</si>
  <si>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</si>
  <si>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</si>
  <si>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</si>
  <si>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</si>
  <si>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</si>
  <si>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</si>
  <si>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</si>
  <si>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</si>
  <si>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</si>
  <si>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</si>
  <si>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</si>
  <si>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</si>
  <si>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</si>
  <si>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</si>
  <si>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</si>
  <si>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</si>
  <si>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</si>
  <si>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</si>
  <si>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</si>
  <si>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</si>
  <si>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</si>
  <si>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</si>
  <si>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</si>
  <si>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</si>
  <si>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</si>
  <si>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</si>
  <si>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</si>
  <si>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</si>
  <si>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</si>
  <si>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</si>
  <si>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</si>
  <si>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</si>
  <si>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</si>
  <si>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</si>
  <si>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</si>
  <si>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</si>
  <si>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</si>
  <si>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</si>
  <si>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</si>
  <si>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</si>
  <si>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</si>
  <si>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</si>
  <si>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</si>
  <si>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</si>
  <si>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</si>
  <si>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</si>
  <si>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</si>
  <si>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</si>
  <si>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</si>
  <si>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</si>
  <si>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</si>
  <si>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</si>
  <si>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</si>
  <si>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</si>
  <si>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</si>
  <si>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</si>
  <si>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</si>
  <si>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</si>
  <si>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</si>
  <si>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</si>
  <si>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</si>
  <si>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</si>
  <si>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</si>
  <si>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</si>
  <si>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</si>
  <si>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</si>
  <si>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</si>
  <si>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</si>
  <si>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</si>
  <si>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</si>
  <si>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</si>
  <si>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</si>
  <si>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</si>
  <si>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</si>
  <si>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</si>
  <si>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</si>
  <si>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</si>
  <si>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</si>
  <si>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</si>
  <si>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</si>
  <si>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</si>
  <si>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</si>
  <si>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</si>
  <si>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</si>
  <si>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</si>
  <si>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</si>
  <si>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</si>
  <si>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</si>
  <si>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</si>
  <si>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</si>
  <si>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</si>
  <si>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</si>
  <si>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</si>
  <si>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</si>
  <si>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</si>
  <si>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</si>
  <si>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</si>
  <si>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</si>
  <si>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</si>
  <si>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</si>
  <si>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</si>
  <si>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</si>
  <si>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</si>
  <si>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</si>
  <si>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</si>
  <si>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</si>
  <si>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</si>
  <si>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</si>
  <si>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</si>
  <si>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</si>
  <si>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</si>
  <si>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</si>
  <si>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</si>
  <si>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</si>
  <si>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</si>
  <si>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</si>
  <si>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</si>
  <si>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</si>
  <si>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</si>
  <si>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</si>
  <si>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</si>
  <si>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</si>
  <si>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</si>
  <si>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</si>
  <si>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</si>
  <si>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</si>
  <si>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</si>
  <si>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</si>
  <si>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</si>
  <si>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</si>
  <si>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</si>
  <si>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</si>
  <si>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</si>
  <si>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</si>
  <si>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</si>
  <si>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</si>
  <si>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</si>
  <si>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</si>
  <si>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</si>
  <si>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</si>
  <si>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</si>
  <si>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</si>
  <si>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</si>
  <si>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</si>
  <si>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</si>
  <si>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</si>
  <si>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</si>
  <si>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</si>
  <si>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</si>
  <si>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</si>
  <si>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</si>
  <si>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</si>
  <si>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</si>
  <si>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</si>
  <si>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</si>
  <si>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</si>
  <si>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</si>
  <si>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</si>
  <si>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</si>
  <si>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</si>
  <si>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</si>
  <si>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</si>
  <si>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</si>
  <si>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</si>
  <si>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</si>
  <si>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</si>
  <si>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</si>
  <si>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</si>
  <si>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</si>
  <si>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</si>
  <si>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</si>
  <si>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</si>
  <si>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</si>
  <si>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</si>
  <si>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</si>
  <si>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</si>
  <si>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</si>
  <si>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</si>
  <si>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</si>
  <si>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</si>
  <si>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</si>
  <si>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</si>
  <si>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</si>
  <si>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</si>
  <si>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</si>
  <si>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</si>
  <si>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</si>
  <si>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</si>
  <si>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</si>
  <si>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</si>
  <si>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</si>
  <si>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</si>
  <si>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</si>
  <si>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</si>
  <si>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</si>
  <si>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</si>
  <si>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</si>
  <si>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</si>
  <si>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</si>
  <si>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</si>
  <si>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</si>
  <si>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</si>
  <si>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</si>
  <si>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</si>
  <si>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</si>
  <si>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</si>
  <si>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</si>
  <si>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</si>
  <si>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</si>
  <si>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</si>
  <si>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</si>
  <si>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</si>
  <si>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</si>
  <si>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</si>
  <si>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</si>
  <si>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</si>
  <si>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</si>
  <si>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</si>
  <si>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</si>
  <si>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</si>
  <si>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</si>
  <si>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</si>
  <si>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</si>
  <si>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</si>
  <si>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</si>
  <si>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</si>
  <si>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</si>
  <si>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</si>
  <si>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</si>
  <si>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</si>
  <si>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</si>
  <si>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</si>
  <si>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</si>
  <si>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</si>
  <si>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</si>
  <si>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</si>
  <si>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</si>
  <si>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</si>
  <si>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</si>
  <si>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</si>
  <si>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</si>
  <si>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</si>
  <si>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</si>
  <si>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</si>
  <si>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</si>
  <si>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</si>
  <si>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</si>
  <si>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</si>
  <si>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</si>
  <si>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</si>
  <si>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</si>
  <si>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</si>
  <si>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</si>
  <si>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</si>
  <si>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</si>
  <si>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</si>
  <si>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</si>
  <si>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</si>
  <si>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</si>
  <si>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</si>
  <si>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</si>
  <si>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</si>
  <si>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</si>
  <si>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</si>
  <si>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</si>
  <si>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</si>
  <si>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</si>
  <si>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</si>
  <si>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</si>
  <si>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</si>
  <si>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</si>
  <si>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</si>
  <si>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</si>
  <si>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</si>
  <si>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</si>
  <si>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</si>
  <si>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</si>
  <si>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</si>
  <si>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</si>
  <si>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</si>
  <si>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</si>
  <si>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</si>
  <si>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</si>
  <si>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</si>
  <si>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</si>
  <si>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</si>
  <si>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</si>
  <si>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</si>
  <si>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</si>
  <si>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</si>
  <si>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</si>
  <si>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</si>
  <si>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</si>
  <si>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</si>
  <si>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</si>
  <si>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</si>
  <si>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</si>
  <si>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</si>
  <si>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</si>
  <si>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</si>
  <si>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</si>
  <si>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</si>
  <si>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</si>
  <si>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</si>
  <si>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</si>
  <si>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</si>
  <si>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</si>
  <si>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</si>
  <si>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</si>
  <si>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</si>
  <si>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</si>
  <si>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</si>
  <si>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</si>
  <si>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</si>
  <si>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</si>
  <si>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</si>
  <si>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</si>
  <si>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</si>
  <si>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</si>
  <si>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</si>
  <si>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</si>
  <si>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</si>
  <si>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</si>
  <si>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</si>
  <si>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</si>
  <si>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</si>
  <si>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</si>
  <si>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</si>
  <si>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</si>
  <si>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</si>
  <si>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</si>
  <si>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</si>
  <si>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</si>
  <si>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</si>
  <si>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</si>
  <si>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</si>
  <si>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</si>
  <si>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</si>
  <si>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</si>
  <si>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</si>
  <si>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</si>
  <si>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</si>
  <si>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</si>
  <si>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</si>
  <si>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</si>
  <si>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</si>
  <si>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</si>
  <si>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</si>
  <si>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</si>
  <si>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</si>
  <si>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</si>
  <si>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</si>
  <si>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</si>
  <si>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</si>
  <si>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</si>
  <si>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</si>
  <si>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</si>
  <si>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</si>
  <si>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</si>
  <si>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</si>
  <si>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</si>
  <si>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</si>
  <si>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</si>
  <si>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</si>
  <si>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</si>
  <si>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</si>
  <si>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</si>
  <si>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</si>
  <si>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</si>
  <si>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</si>
  <si>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</si>
  <si>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</si>
  <si>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</si>
  <si>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</si>
  <si>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</si>
  <si>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</si>
  <si>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</si>
  <si>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</si>
  <si>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</si>
  <si>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</si>
  <si>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</si>
  <si>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</si>
  <si>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</si>
  <si>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</si>
  <si>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</si>
  <si>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</si>
  <si>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</si>
  <si>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</si>
  <si>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</si>
  <si>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</si>
  <si>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</si>
  <si>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</si>
  <si>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</si>
  <si>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</si>
  <si>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</si>
  <si>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</si>
  <si>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</si>
  <si>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</si>
  <si>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</si>
  <si>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</si>
  <si>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</si>
  <si>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</si>
  <si>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</si>
  <si>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</si>
  <si>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</si>
  <si>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</si>
  <si>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</si>
  <si>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</si>
  <si>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</si>
  <si>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</si>
  <si>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</si>
  <si>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</si>
  <si>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</si>
  <si>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</si>
  <si>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</si>
  <si>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</si>
  <si>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</si>
  <si>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</si>
  <si>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</si>
  <si>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</si>
  <si>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</si>
  <si>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</si>
  <si>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</si>
  <si>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</si>
  <si>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</si>
  <si>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</si>
  <si>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</si>
  <si>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</si>
  <si>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</si>
  <si>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</si>
  <si>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</si>
  <si>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</si>
  <si>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</si>
  <si>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</si>
  <si>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</si>
  <si>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</si>
  <si>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</si>
  <si>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</si>
  <si>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</si>
  <si>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</si>
  <si>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</si>
  <si>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</si>
  <si>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</si>
  <si>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</si>
  <si>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</si>
  <si>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</si>
  <si>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</si>
  <si>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</si>
  <si>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</si>
  <si>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</si>
  <si>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</si>
  <si>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</si>
  <si>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</si>
  <si>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</si>
  <si>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</si>
  <si>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</si>
  <si>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</si>
  <si>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</si>
  <si>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</si>
  <si>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</si>
  <si>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</si>
  <si>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</si>
  <si>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</si>
  <si>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</si>
  <si>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</si>
  <si>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</si>
  <si>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</si>
  <si>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</si>
  <si>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</si>
  <si>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</si>
  <si>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</si>
  <si>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</si>
  <si>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</si>
  <si>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</si>
  <si>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</si>
  <si>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</si>
  <si>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</si>
  <si>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</si>
  <si>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</si>
  <si>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</si>
  <si>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</si>
  <si>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</si>
  <si>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</si>
  <si>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</si>
  <si>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</si>
  <si>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</si>
  <si>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</si>
  <si>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</si>
  <si>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</si>
  <si>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</si>
  <si>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</si>
  <si>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</si>
  <si>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</si>
  <si>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</si>
  <si>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</si>
  <si>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</si>
  <si>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</si>
  <si>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</si>
  <si>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</si>
  <si>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</si>
  <si>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</si>
  <si>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</si>
  <si>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</si>
  <si>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</si>
  <si>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</si>
  <si>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</si>
  <si>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</si>
  <si>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</si>
  <si>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</si>
  <si>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</si>
  <si>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</si>
  <si>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</si>
  <si>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</si>
  <si>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</si>
  <si>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</si>
  <si>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</si>
  <si>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</si>
  <si>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</si>
  <si>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</si>
  <si>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</si>
  <si>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</si>
  <si>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</si>
  <si>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</si>
  <si>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</si>
  <si>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</si>
  <si>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</si>
  <si>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</si>
  <si>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</si>
  <si>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</si>
  <si>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</si>
  <si>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</si>
  <si>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</si>
  <si>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</si>
  <si>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</si>
  <si>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</si>
  <si>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</si>
  <si>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</si>
  <si>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</si>
  <si>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</si>
  <si>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</si>
  <si>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</si>
  <si>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</si>
  <si>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</si>
  <si>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</si>
  <si>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</si>
  <si>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</si>
  <si>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</si>
  <si>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</si>
  <si>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</si>
  <si>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</si>
  <si>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</si>
  <si>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</si>
  <si>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</si>
  <si>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</si>
  <si>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</si>
  <si>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</si>
  <si>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</si>
  <si>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</si>
  <si>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</si>
  <si>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</si>
  <si>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</si>
  <si>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</si>
  <si>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</si>
  <si>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</si>
  <si>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</si>
  <si>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</si>
  <si>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</si>
  <si>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</si>
  <si>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</si>
  <si>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</si>
  <si>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</si>
  <si>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</si>
  <si>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</si>
  <si>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</si>
  <si>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</si>
  <si>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</si>
  <si>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</si>
  <si>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</si>
  <si>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</si>
  <si>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</si>
  <si>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</si>
  <si>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</si>
  <si>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</si>
  <si>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</si>
  <si>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</si>
  <si>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</si>
  <si>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</si>
  <si>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</si>
  <si>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</si>
  <si>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</si>
  <si>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</si>
  <si>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</si>
  <si>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</si>
  <si>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</si>
  <si>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</si>
  <si>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</si>
  <si>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</si>
  <si>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</si>
  <si>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</si>
  <si>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</si>
  <si>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</si>
  <si>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</si>
  <si>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</si>
  <si>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</si>
  <si>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</si>
  <si>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</si>
  <si>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</si>
  <si>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</si>
  <si>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</si>
  <si>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</si>
  <si>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</si>
  <si>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</si>
  <si>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</si>
  <si>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</si>
  <si>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</si>
  <si>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</si>
  <si>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</si>
  <si>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</si>
  <si>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</si>
  <si>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</si>
  <si>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</si>
  <si>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</si>
  <si>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</si>
  <si>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</si>
  <si>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</si>
  <si>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</si>
  <si>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</si>
  <si>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</si>
  <si>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</si>
  <si>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</si>
  <si>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</si>
  <si>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</si>
  <si>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</si>
  <si>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</si>
  <si>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</si>
  <si>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</si>
  <si>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</si>
  <si>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</si>
  <si>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</si>
  <si>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</si>
  <si>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</si>
  <si>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</si>
  <si>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</si>
  <si>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</si>
  <si>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</si>
  <si>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</si>
  <si>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</si>
  <si>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</si>
  <si>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</si>
  <si>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</si>
  <si>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</si>
  <si>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</si>
  <si>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</si>
  <si>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</si>
  <si>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</si>
  <si>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</si>
  <si>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</si>
  <si>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</si>
  <si>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</si>
  <si>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</si>
  <si>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</si>
  <si>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</si>
  <si>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</si>
  <si>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</si>
  <si>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</si>
  <si>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</si>
  <si>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</si>
  <si>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</si>
  <si>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</si>
  <si>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</si>
  <si>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</si>
  <si>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</si>
  <si>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</si>
  <si>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</si>
  <si>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</si>
  <si>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</si>
  <si>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</si>
  <si>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</si>
  <si>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</si>
  <si>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</si>
  <si>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</si>
  <si>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</si>
  <si>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</si>
  <si>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</si>
  <si>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</si>
  <si>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</si>
  <si>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</si>
  <si>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</si>
  <si>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</si>
  <si>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</si>
  <si>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</si>
  <si>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</si>
  <si>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</si>
  <si>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</si>
  <si>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</si>
  <si>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</si>
  <si>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</si>
  <si>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</si>
  <si>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</si>
  <si>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</si>
  <si>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</si>
  <si>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</si>
  <si>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</si>
  <si>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</si>
  <si>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</si>
  <si>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</si>
  <si>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</si>
  <si>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</si>
  <si>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</si>
  <si>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</si>
  <si>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</si>
  <si>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</si>
  <si>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</si>
  <si>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</si>
  <si>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</si>
  <si>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</si>
  <si>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</si>
  <si>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</si>
  <si>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</si>
  <si>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</si>
  <si>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</si>
  <si>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</si>
  <si>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</si>
  <si>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</si>
  <si>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</si>
  <si>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</si>
  <si>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</si>
  <si>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</si>
  <si>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</si>
  <si>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</si>
  <si>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</si>
  <si>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</si>
  <si>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</si>
  <si>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</si>
  <si>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</si>
  <si>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</si>
  <si>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</si>
  <si>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</si>
  <si>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</si>
  <si>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</si>
  <si>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</si>
  <si>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</si>
  <si>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</si>
  <si>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</si>
  <si>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</si>
  <si>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</si>
  <si>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</si>
  <si>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</si>
  <si>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</si>
  <si>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</si>
  <si>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</si>
  <si>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</si>
  <si>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</si>
  <si>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</si>
  <si>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</si>
  <si>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</si>
  <si>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</si>
  <si>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</si>
  <si>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</si>
  <si>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</si>
  <si>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</si>
  <si>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</si>
  <si>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</si>
  <si>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</si>
  <si>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</si>
  <si>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</si>
  <si>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</si>
  <si>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</si>
  <si>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</si>
  <si>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</si>
  <si>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</si>
  <si>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</si>
  <si>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</si>
  <si>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</si>
  <si>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</si>
  <si>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</si>
  <si>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</si>
  <si>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</si>
  <si>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</si>
  <si>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</si>
  <si>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</si>
  <si>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</si>
  <si>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</si>
  <si>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</si>
  <si>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</si>
  <si>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</si>
  <si>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</si>
  <si>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</si>
  <si>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</si>
  <si>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</si>
  <si>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</si>
  <si>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</si>
  <si>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</si>
  <si>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</si>
  <si>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</si>
  <si>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</si>
  <si>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</si>
  <si>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</si>
  <si>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</si>
  <si>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</si>
  <si>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</si>
  <si>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</si>
  <si>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</si>
  <si>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</si>
  <si>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</si>
  <si>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</si>
  <si>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</si>
  <si>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</si>
  <si>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</si>
  <si>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</si>
  <si>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</si>
  <si>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</si>
  <si>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</si>
  <si>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</si>
  <si>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</si>
  <si>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</si>
  <si>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</si>
  <si>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</si>
  <si>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</si>
  <si>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</si>
  <si>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</si>
  <si>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</si>
  <si>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</si>
  <si>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</si>
  <si>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</si>
  <si>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</si>
  <si>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</si>
  <si>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</si>
  <si>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</si>
  <si>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</si>
  <si>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</si>
  <si>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</si>
  <si>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</si>
  <si>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</si>
  <si>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</si>
  <si>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</si>
  <si>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</si>
  <si>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</si>
  <si>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</si>
  <si>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</si>
  <si>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</si>
  <si>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</si>
  <si>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</si>
  <si>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</si>
  <si>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</si>
  <si>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</si>
  <si>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</si>
  <si>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</si>
  <si>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</si>
  <si>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</si>
  <si>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</si>
  <si>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</si>
  <si>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</si>
  <si>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</si>
  <si>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</si>
  <si>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</si>
  <si>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</si>
  <si>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</si>
  <si>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</si>
  <si>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</si>
  <si>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</si>
  <si>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</si>
  <si>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</si>
  <si>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</si>
  <si>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</si>
  <si>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</si>
  <si>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</si>
  <si>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</si>
  <si>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</si>
  <si>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</si>
  <si>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</si>
  <si>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</si>
  <si>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</si>
  <si>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</si>
  <si>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</si>
  <si>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</si>
  <si>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</si>
  <si>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</si>
  <si>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</si>
  <si>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</si>
  <si>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</si>
  <si>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</si>
  <si>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</si>
  <si>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</si>
  <si>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</si>
  <si>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</si>
  <si>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</si>
  <si>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</si>
  <si>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</si>
  <si>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</si>
  <si>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</si>
  <si>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</si>
  <si>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</si>
  <si>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</si>
  <si>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</si>
  <si>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</si>
  <si>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</si>
  <si>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</si>
  <si>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</si>
  <si>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</si>
  <si>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</si>
  <si>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</si>
  <si>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</si>
  <si>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</si>
  <si>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</si>
  <si>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</si>
  <si>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</si>
  <si>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</si>
  <si>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</si>
  <si>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</si>
  <si>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</si>
  <si>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</si>
  <si>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</si>
  <si>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</si>
  <si>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</si>
  <si>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</si>
  <si>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</si>
  <si>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</si>
  <si>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</si>
  <si>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</si>
  <si>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</si>
  <si>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</si>
  <si>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</si>
  <si>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</si>
  <si>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</si>
  <si>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</si>
  <si>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</si>
  <si>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</si>
  <si>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</si>
  <si>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</si>
  <si>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</si>
  <si>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</si>
  <si>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</si>
  <si>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</si>
  <si>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</si>
  <si>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</si>
  <si>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</si>
  <si>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</si>
  <si>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</si>
  <si>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</si>
  <si>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</si>
  <si>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</si>
  <si>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</si>
  <si>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</si>
  <si>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</si>
  <si>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</si>
  <si>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</si>
  <si>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</si>
  <si>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</si>
  <si>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</si>
  <si>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</si>
  <si>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</si>
  <si>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</si>
  <si>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</si>
  <si>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</si>
  <si>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</si>
  <si>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</si>
  <si>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</si>
  <si>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</si>
  <si>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</si>
  <si>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</si>
  <si>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</si>
  <si>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</si>
  <si>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</si>
  <si>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</si>
  <si>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</si>
  <si>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</si>
  <si>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</si>
  <si>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</si>
  <si>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</si>
  <si>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</si>
  <si>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</si>
  <si>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</si>
  <si>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</si>
  <si>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</si>
  <si>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</si>
  <si>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</si>
  <si>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</si>
  <si>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</si>
  <si>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</si>
  <si>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</si>
  <si>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</si>
  <si>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</si>
  <si>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</si>
  <si>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</si>
  <si>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</si>
  <si>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</si>
  <si>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</si>
  <si>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</si>
  <si>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</si>
  <si>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</si>
  <si>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</si>
  <si>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</si>
  <si>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</si>
  <si>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</si>
  <si>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</si>
  <si>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</si>
  <si>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</si>
  <si>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</si>
  <si>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</si>
  <si>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</si>
  <si>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</si>
  <si>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</si>
  <si>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</si>
  <si>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</si>
  <si>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</si>
  <si>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</si>
  <si>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</si>
  <si>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</si>
  <si>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</si>
  <si>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</si>
  <si>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</si>
  <si>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</si>
  <si>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</si>
  <si>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</si>
  <si>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</si>
  <si>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</si>
  <si>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</si>
  <si>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</si>
  <si>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</si>
  <si>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</si>
  <si>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</si>
  <si>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</si>
  <si>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</si>
  <si>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</si>
  <si>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</si>
  <si>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</si>
  <si>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</si>
  <si>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</si>
  <si>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</si>
  <si>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</si>
  <si>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</si>
  <si>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</si>
  <si>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</si>
  <si>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</si>
  <si>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</si>
  <si>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</si>
  <si>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</si>
  <si>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</si>
  <si>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</si>
  <si>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</si>
  <si>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</si>
  <si>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</si>
  <si>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</si>
  <si>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</si>
  <si>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</si>
  <si>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</si>
  <si>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</si>
  <si>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</si>
  <si>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</si>
  <si>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</si>
  <si>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</si>
  <si>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</si>
  <si>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</si>
  <si>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</si>
  <si>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</si>
  <si>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</si>
  <si>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</si>
  <si>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</si>
  <si>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</si>
  <si>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</si>
  <si>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</si>
  <si>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</si>
  <si>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</si>
  <si>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</si>
  <si>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</si>
  <si>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</si>
  <si>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</si>
  <si>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</si>
  <si>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</si>
  <si>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</si>
  <si>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</si>
  <si>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</si>
  <si>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</si>
  <si>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</si>
  <si>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</si>
  <si>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</si>
  <si>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</si>
  <si>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</si>
  <si>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</si>
  <si>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</si>
  <si>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</si>
  <si>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</si>
  <si>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</si>
  <si>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</si>
  <si>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</si>
  <si>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</si>
  <si>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</si>
  <si>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</si>
  <si>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</si>
  <si>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</si>
  <si>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</si>
  <si>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</si>
  <si>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</si>
  <si>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</si>
  <si>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</si>
  <si>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</si>
  <si>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</si>
  <si>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</si>
  <si>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</si>
  <si>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</si>
  <si>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</si>
  <si>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</si>
  <si>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</si>
  <si>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</si>
  <si>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</si>
  <si>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</si>
  <si>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</si>
  <si>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</si>
  <si>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</si>
  <si>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</si>
  <si>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</si>
  <si>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</si>
  <si>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</si>
  <si>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</si>
  <si>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</si>
  <si>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</si>
  <si>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</si>
  <si>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</si>
  <si>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</si>
  <si>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</si>
  <si>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</si>
  <si>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</si>
  <si>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</si>
  <si>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</si>
  <si>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</si>
  <si>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</si>
  <si>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</si>
  <si>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</si>
  <si>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</si>
  <si>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</si>
  <si>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</si>
  <si>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</si>
  <si>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</si>
  <si>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</si>
  <si>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</si>
  <si>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</si>
  <si>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</si>
  <si>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</si>
  <si>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</si>
  <si>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</si>
  <si>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</si>
  <si>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</si>
  <si>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</si>
  <si>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</si>
  <si>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</si>
  <si>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</si>
  <si>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</si>
  <si>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</si>
  <si>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</si>
  <si>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</si>
  <si>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</si>
  <si>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</si>
  <si>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</si>
  <si>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</si>
  <si>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</si>
  <si>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</si>
  <si>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</si>
  <si>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</si>
  <si>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</si>
  <si>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</si>
  <si>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</si>
  <si>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</si>
  <si>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</si>
  <si>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</si>
  <si>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</si>
  <si>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</si>
  <si>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</si>
  <si>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</si>
  <si>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</si>
  <si>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</si>
  <si>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</si>
  <si>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</si>
  <si>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</si>
  <si>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</si>
  <si>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</si>
  <si>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</si>
  <si>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</si>
  <si>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</si>
  <si>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</si>
  <si>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</si>
  <si>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</si>
  <si>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</si>
  <si>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</si>
  <si>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</si>
  <si>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</si>
  <si>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</si>
  <si>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</si>
  <si>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</si>
  <si>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</si>
  <si>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</si>
  <si>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</si>
  <si>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</si>
  <si>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</si>
  <si>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</si>
  <si>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</si>
  <si>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</si>
  <si>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</si>
  <si>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</si>
  <si>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</si>
  <si>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</si>
  <si>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</si>
  <si>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</si>
  <si>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</si>
  <si>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</si>
  <si>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</si>
  <si>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</si>
  <si>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</si>
  <si>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</si>
  <si>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</si>
  <si>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</si>
  <si>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</si>
  <si>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</si>
  <si>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</si>
  <si>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</si>
  <si>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</si>
  <si>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</si>
  <si>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</si>
  <si>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</si>
  <si>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</si>
  <si>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</si>
  <si>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</si>
  <si>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</si>
  <si>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</si>
  <si>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</si>
  <si>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</si>
  <si>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</si>
  <si>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</si>
  <si>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</si>
  <si>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</si>
  <si>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</si>
  <si>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</si>
  <si>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</si>
  <si>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</si>
  <si>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</si>
  <si>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</si>
  <si>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</si>
  <si>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</si>
  <si>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</si>
  <si>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</si>
  <si>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</si>
  <si>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</si>
  <si>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</si>
  <si>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</si>
  <si>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</si>
  <si>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</si>
  <si>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</si>
  <si>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</si>
  <si>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</si>
  <si>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</si>
  <si>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</si>
  <si>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</si>
  <si>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</si>
  <si>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</si>
  <si>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</si>
  <si>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</si>
  <si>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</si>
  <si>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</si>
  <si>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</si>
  <si>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</si>
  <si>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</si>
  <si>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</si>
  <si>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</si>
  <si>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</si>
  <si>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</si>
  <si>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</si>
  <si>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</si>
  <si>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</si>
  <si>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</si>
  <si>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</si>
  <si>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</si>
  <si>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</si>
  <si>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</si>
  <si>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</si>
  <si>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</si>
  <si>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</si>
  <si>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</si>
  <si>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</si>
  <si>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</si>
  <si>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</si>
  <si>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</si>
  <si>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</si>
  <si>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</si>
  <si>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</si>
  <si>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</si>
  <si>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</si>
  <si>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</si>
  <si>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</si>
  <si>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</si>
  <si>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</si>
  <si>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</si>
  <si>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</si>
  <si>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</si>
  <si>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</si>
  <si>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</si>
  <si>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</si>
  <si>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</si>
  <si>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</si>
  <si>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</si>
  <si>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</si>
  <si>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</si>
  <si>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</si>
  <si>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</si>
  <si>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</si>
  <si>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</si>
  <si>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</si>
  <si>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</si>
  <si>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</si>
  <si>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</si>
  <si>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</si>
  <si>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</si>
  <si>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</si>
  <si>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</si>
  <si>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</si>
  <si>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</si>
  <si>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</si>
  <si>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</si>
  <si>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</si>
  <si>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</si>
  <si>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</si>
  <si>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</si>
  <si>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</si>
  <si>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</si>
  <si>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</si>
  <si>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</si>
  <si>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</si>
  <si>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</si>
  <si>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</si>
  <si>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</si>
  <si>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</si>
  <si>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</si>
  <si>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</si>
  <si>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</si>
  <si>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</si>
  <si>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</si>
  <si>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</si>
  <si>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</si>
  <si>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</si>
  <si>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</si>
  <si>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</si>
  <si>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</si>
  <si>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</si>
  <si>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</si>
  <si>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</si>
  <si>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</si>
  <si>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</si>
  <si>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</si>
  <si>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</si>
  <si>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</si>
  <si>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</si>
  <si>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</si>
  <si>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</si>
  <si>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</si>
  <si>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</si>
  <si>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</si>
  <si>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</si>
  <si>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</si>
  <si>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</si>
  <si>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</si>
  <si>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</si>
  <si>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</si>
  <si>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</si>
  <si>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</si>
  <si>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</si>
  <si>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</si>
  <si>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</si>
  <si>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</si>
  <si>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</si>
  <si>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</si>
  <si>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</si>
  <si>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</si>
  <si>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</si>
  <si>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</si>
  <si>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</si>
  <si>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</si>
  <si>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</si>
  <si>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</si>
  <si>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</si>
  <si>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</si>
  <si>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</si>
  <si>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</si>
  <si>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</si>
  <si>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</si>
  <si>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</si>
  <si>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</si>
  <si>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</si>
  <si>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</si>
  <si>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</si>
  <si>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</si>
  <si>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</si>
  <si>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</si>
  <si>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</si>
  <si>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</si>
  <si>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</si>
  <si>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</si>
  <si>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</si>
  <si>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</si>
  <si>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</si>
  <si>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</si>
  <si>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</si>
  <si>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</si>
  <si>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</si>
  <si>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</si>
  <si>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</si>
  <si>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</si>
  <si>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</si>
  <si>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</si>
  <si>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</si>
  <si>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</si>
  <si>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</si>
  <si>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</si>
  <si>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</si>
  <si>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</si>
  <si>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</si>
  <si>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</si>
  <si>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</si>
  <si>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</si>
  <si>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</si>
  <si>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</si>
  <si>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</si>
  <si>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</si>
  <si>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</si>
  <si>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</si>
  <si>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</si>
  <si>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</si>
  <si>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</si>
  <si>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</si>
  <si>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</si>
  <si>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</si>
  <si>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</si>
  <si>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</si>
  <si>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</si>
  <si>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</si>
  <si>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</si>
  <si>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</si>
  <si>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</si>
  <si>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</si>
  <si>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</si>
  <si>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</si>
  <si>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</si>
  <si>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</si>
  <si>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</si>
  <si>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</si>
  <si>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</si>
  <si>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</si>
  <si>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</si>
  <si>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</si>
  <si>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</si>
  <si>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</si>
  <si>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</si>
  <si>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</si>
  <si>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</si>
  <si>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</si>
  <si>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</si>
  <si>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</si>
  <si>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</si>
  <si>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</si>
  <si>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</si>
  <si>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</si>
  <si>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</si>
  <si>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</si>
  <si>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</si>
  <si>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</si>
  <si>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</si>
  <si>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</si>
  <si>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</si>
  <si>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</si>
  <si>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</si>
  <si>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</si>
  <si>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</si>
  <si>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</si>
  <si>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</si>
  <si>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</si>
  <si>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</si>
  <si>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</si>
  <si>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</si>
  <si>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</si>
  <si>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</si>
  <si>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</si>
  <si>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</si>
  <si>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</si>
  <si>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</si>
  <si>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</si>
  <si>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</si>
  <si>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</si>
  <si>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</si>
  <si>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</si>
  <si>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</si>
  <si>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</si>
  <si>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</si>
  <si>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</si>
  <si>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</si>
  <si>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</si>
  <si>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</si>
  <si>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</si>
  <si>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</si>
  <si>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</si>
  <si>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</si>
  <si>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</si>
  <si>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</si>
  <si>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</si>
  <si>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</si>
  <si>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</si>
  <si>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</si>
  <si>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</si>
  <si>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</si>
  <si>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</si>
  <si>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</si>
  <si>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</si>
  <si>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</si>
  <si>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</si>
  <si>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</si>
  <si>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</si>
  <si>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</si>
  <si>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</si>
  <si>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</si>
  <si>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</si>
  <si>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</si>
  <si>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</si>
  <si>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</si>
  <si>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</si>
  <si>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</si>
  <si>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</si>
  <si>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</si>
  <si>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</si>
  <si>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</si>
  <si>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</si>
  <si>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</si>
  <si>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</si>
  <si>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</si>
  <si>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</si>
  <si>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</si>
  <si>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</si>
  <si>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</si>
  <si>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</si>
  <si>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</si>
  <si>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</si>
  <si>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</si>
  <si>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</si>
  <si>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</si>
  <si>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</si>
  <si>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</si>
  <si>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</si>
  <si>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</si>
  <si>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</si>
  <si>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</si>
  <si>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</si>
  <si>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</si>
  <si>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</si>
  <si>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</si>
  <si>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</si>
  <si>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</si>
  <si>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</si>
  <si>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</si>
  <si>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</si>
  <si>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</si>
  <si>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</si>
  <si>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</si>
  <si>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</si>
  <si>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</si>
  <si>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</si>
  <si>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</si>
  <si>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</si>
  <si>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</si>
  <si>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</si>
  <si>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</si>
  <si>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</si>
  <si>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</si>
  <si>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</si>
  <si>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</si>
  <si>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</si>
  <si>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</si>
  <si>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</si>
  <si>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</si>
  <si>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</si>
  <si>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</si>
  <si>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</si>
  <si>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</si>
  <si>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</si>
  <si>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</si>
  <si>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</si>
  <si>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</si>
  <si>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</si>
  <si>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</si>
  <si>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</si>
  <si>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</si>
  <si>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</si>
  <si>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</si>
  <si>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</si>
  <si>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</si>
  <si>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</si>
  <si>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</si>
  <si>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</si>
  <si>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</si>
  <si>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</si>
  <si>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</si>
  <si>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</si>
  <si>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</si>
  <si>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</si>
  <si>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</si>
  <si>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</si>
  <si>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</si>
  <si>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</si>
  <si>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</si>
  <si>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</si>
  <si>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</si>
  <si>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</si>
  <si>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</si>
  <si>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</si>
  <si>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</si>
  <si>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</si>
  <si>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</si>
  <si>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</si>
  <si>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</si>
  <si>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</si>
  <si>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</si>
  <si>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</si>
  <si>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</si>
  <si>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</si>
  <si>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</si>
  <si>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</si>
  <si>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</si>
  <si>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</si>
  <si>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</si>
  <si>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</si>
  <si>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</si>
  <si>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</si>
  <si>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</si>
  <si>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</si>
  <si>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</si>
  <si>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</si>
  <si>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</si>
  <si>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</si>
  <si>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</si>
  <si>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</si>
  <si>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</si>
  <si>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</si>
  <si>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</si>
  <si>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</si>
  <si>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</si>
  <si>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</si>
  <si>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</si>
  <si>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</si>
  <si>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</si>
  <si>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</si>
  <si>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</si>
  <si>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</si>
  <si>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</si>
  <si>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</si>
  <si>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</si>
  <si>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</si>
  <si>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</si>
  <si>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</si>
  <si>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</si>
  <si>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</si>
  <si>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</si>
  <si>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</si>
  <si>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</si>
  <si>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</si>
  <si>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</si>
  <si>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</si>
  <si>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</si>
  <si>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</si>
  <si>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</si>
  <si>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</si>
  <si>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</si>
  <si>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</si>
  <si>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</si>
  <si>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</si>
  <si>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</si>
  <si>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</si>
  <si>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</si>
  <si>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</si>
  <si>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</si>
  <si>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</si>
  <si>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</si>
  <si>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</si>
  <si>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</si>
  <si>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</si>
  <si>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</si>
  <si>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</si>
  <si>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</si>
  <si>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</si>
  <si>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</si>
  <si>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</si>
  <si>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</si>
  <si>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</si>
  <si>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</si>
  <si>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</si>
  <si>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</si>
  <si>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</si>
  <si>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</si>
  <si>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</si>
  <si>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</si>
  <si>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</si>
  <si>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</si>
  <si>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</si>
  <si>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</si>
  <si>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</si>
  <si>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</si>
  <si>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</si>
  <si>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</si>
  <si>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</si>
  <si>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</si>
  <si>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</si>
  <si>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</si>
  <si>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</si>
  <si>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</si>
  <si>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</si>
  <si>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</si>
  <si>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</si>
  <si>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</si>
  <si>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</si>
  <si>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</si>
  <si>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</si>
  <si>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</si>
  <si>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</si>
  <si>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</si>
  <si>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</si>
  <si>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</si>
  <si>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</si>
  <si>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</si>
  <si>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</si>
  <si>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</si>
  <si>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</si>
  <si>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</si>
  <si>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</si>
  <si>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</si>
  <si>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</si>
  <si>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</si>
  <si>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</si>
  <si>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</si>
  <si>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</si>
  <si>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</si>
  <si>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</si>
  <si>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</si>
  <si>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</si>
  <si>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</si>
  <si>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</si>
  <si>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</si>
  <si>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</si>
  <si>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</si>
  <si>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</si>
  <si>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</si>
  <si>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</si>
  <si>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</si>
  <si>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</si>
  <si>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</si>
  <si>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</si>
  <si>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</si>
  <si>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</si>
  <si>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</si>
  <si>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</si>
  <si>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</si>
  <si>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</si>
  <si>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</si>
  <si>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</si>
  <si>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</si>
  <si>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</si>
  <si>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</si>
  <si>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</si>
  <si>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</si>
  <si>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</si>
  <si>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</si>
  <si>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</si>
  <si>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</si>
  <si>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</si>
  <si>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</si>
  <si>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</si>
  <si>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</si>
  <si>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</si>
  <si>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</si>
  <si>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</si>
  <si>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</si>
  <si>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</si>
  <si>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</si>
  <si>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</si>
  <si>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</si>
  <si>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</si>
  <si>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</si>
  <si>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</si>
  <si>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</si>
  <si>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</si>
  <si>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</si>
  <si>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</si>
  <si>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</si>
  <si>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</si>
  <si>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</si>
  <si>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</si>
  <si>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</si>
  <si>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</si>
  <si>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</si>
  <si>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</si>
  <si>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</si>
  <si>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</si>
  <si>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</si>
  <si>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</si>
  <si>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</si>
  <si>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</si>
  <si>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</si>
  <si>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</si>
  <si>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</si>
  <si>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</si>
  <si>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</si>
  <si>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</si>
  <si>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</si>
  <si>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</si>
  <si>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</si>
  <si>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</si>
  <si>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</si>
  <si>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</si>
  <si>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</si>
  <si>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</si>
  <si>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</si>
  <si>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</si>
  <si>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</si>
  <si>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</si>
  <si>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</si>
  <si>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</si>
  <si>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</si>
  <si>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</si>
  <si>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</si>
  <si>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</si>
  <si>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</si>
  <si>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</si>
  <si>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</si>
  <si>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</si>
  <si>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</si>
  <si>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</si>
  <si>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</si>
  <si>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</si>
  <si>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</si>
  <si>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</si>
  <si>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</si>
  <si>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</si>
  <si>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</si>
  <si>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</si>
  <si>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</si>
  <si>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</si>
  <si>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</si>
  <si>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</si>
  <si>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</si>
  <si>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</si>
  <si>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</si>
  <si>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</si>
  <si>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</si>
  <si>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</si>
  <si>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</si>
  <si>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</si>
  <si>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</si>
  <si>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</si>
  <si>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</si>
  <si>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</si>
  <si>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</si>
  <si>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</si>
  <si>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</si>
  <si>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</si>
  <si>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</si>
  <si>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</si>
  <si>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</si>
  <si>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</si>
  <si>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</si>
  <si>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</si>
  <si>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</si>
  <si>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</si>
  <si>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</si>
  <si>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</si>
  <si>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</si>
  <si>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</si>
  <si>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</si>
  <si>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</si>
  <si>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</si>
  <si>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</si>
  <si>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</si>
  <si>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</si>
  <si>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</si>
  <si>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</si>
  <si>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</si>
  <si>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</si>
  <si>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</si>
  <si>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</si>
  <si>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</si>
  <si>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</si>
  <si>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</si>
  <si>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</si>
  <si>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</si>
  <si>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</si>
  <si>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</si>
  <si>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</si>
  <si>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</si>
  <si>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</si>
  <si>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</si>
  <si>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</si>
  <si>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</si>
  <si>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</si>
  <si>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</si>
  <si>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</si>
  <si>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</si>
  <si>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</si>
  <si>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</si>
  <si>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</si>
  <si>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</si>
  <si>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</si>
  <si>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</si>
  <si>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</si>
  <si>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</si>
  <si>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</si>
  <si>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</si>
  <si>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</si>
  <si>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</si>
  <si>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</si>
  <si>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</si>
  <si>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</si>
  <si>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</si>
  <si>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</si>
  <si>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</si>
  <si>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</si>
  <si>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</si>
  <si>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</si>
  <si>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</si>
  <si>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</si>
  <si>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</si>
  <si>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</si>
  <si>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</si>
  <si>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</si>
  <si>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</si>
  <si>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</si>
  <si>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</si>
  <si>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</si>
  <si>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</si>
  <si>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</si>
  <si>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</si>
  <si>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</si>
  <si>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</si>
  <si>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</si>
  <si>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</si>
  <si>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</si>
  <si>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</si>
  <si>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</si>
  <si>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</si>
  <si>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</si>
  <si>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</si>
  <si>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</si>
  <si>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</si>
  <si>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</si>
  <si>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</si>
  <si>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</si>
  <si>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</si>
  <si>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</si>
  <si>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</si>
  <si>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</si>
  <si>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</si>
  <si>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</si>
  <si>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</si>
  <si>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</si>
  <si>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</si>
  <si>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</si>
  <si>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</si>
  <si>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</si>
  <si>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</si>
  <si>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</si>
  <si>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</si>
  <si>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</si>
  <si>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</si>
  <si>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</si>
  <si>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</si>
  <si>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</si>
  <si>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</si>
  <si>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</si>
  <si>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</si>
  <si>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</si>
  <si>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</si>
  <si>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</si>
  <si>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</si>
  <si>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</si>
  <si>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</si>
  <si>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</si>
  <si>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</si>
  <si>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</si>
  <si>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</si>
  <si>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</si>
  <si>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</si>
  <si>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</si>
  <si>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</si>
  <si>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</si>
  <si>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</si>
  <si>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</si>
  <si>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</si>
  <si>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</si>
  <si>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</si>
  <si>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</si>
  <si>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</si>
  <si>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</si>
  <si>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</si>
  <si>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</si>
  <si>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</si>
  <si>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</si>
  <si>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</si>
  <si>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</si>
  <si>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</si>
  <si>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</si>
  <si>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</si>
  <si>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</si>
  <si>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</si>
  <si>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</si>
  <si>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</si>
  <si>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</si>
  <si>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</si>
  <si>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</si>
  <si>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</si>
  <si>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</si>
  <si>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</si>
  <si>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</si>
  <si>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</si>
  <si>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</si>
  <si>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</si>
  <si>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</si>
  <si>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</si>
  <si>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</si>
  <si>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</si>
  <si>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</si>
  <si>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</si>
  <si>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</si>
  <si>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</si>
  <si>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</si>
  <si>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</si>
  <si>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</si>
  <si>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</si>
  <si>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</si>
  <si>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</si>
  <si>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</si>
  <si>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</si>
  <si>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</si>
  <si>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</si>
  <si>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</si>
  <si>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</si>
  <si>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</si>
  <si>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</si>
  <si>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</si>
  <si>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</si>
  <si>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</si>
  <si>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</si>
  <si>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</si>
  <si>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</si>
  <si>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</si>
  <si>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</si>
  <si>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</si>
  <si>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</si>
  <si>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</si>
  <si>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</si>
  <si>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</si>
  <si>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</si>
  <si>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</si>
  <si>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</si>
  <si>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</si>
  <si>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</si>
  <si>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</si>
  <si>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</si>
  <si>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</si>
  <si>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</si>
  <si>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</si>
  <si>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</si>
  <si>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</si>
  <si>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</si>
  <si>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</si>
  <si>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</si>
  <si>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</si>
  <si>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</si>
  <si>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</si>
  <si>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</si>
  <si>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</si>
  <si>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</si>
  <si>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</si>
  <si>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</si>
  <si>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</si>
  <si>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</si>
  <si>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</si>
  <si>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</si>
  <si>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</si>
  <si>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</si>
  <si>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</si>
  <si>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</si>
  <si>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</si>
  <si>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</si>
  <si>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</si>
  <si>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</si>
  <si>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</si>
  <si>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</si>
  <si>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</si>
  <si>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</si>
  <si>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</si>
  <si>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</si>
  <si>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</si>
  <si>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</si>
  <si>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</si>
  <si>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</si>
  <si>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</si>
  <si>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</si>
  <si>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</si>
  <si>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</si>
  <si>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</si>
  <si>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</si>
  <si>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</si>
  <si>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</si>
  <si>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</si>
  <si>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</si>
  <si>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</si>
  <si>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</si>
  <si>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</si>
  <si>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</si>
  <si>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</si>
  <si>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</si>
  <si>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</si>
  <si>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</si>
  <si>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</si>
  <si>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</si>
  <si>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</si>
  <si>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</si>
  <si>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</si>
  <si>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</si>
  <si>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</si>
  <si>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</si>
  <si>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</si>
  <si>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</si>
  <si>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</si>
  <si>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</si>
  <si>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</si>
  <si>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</si>
  <si>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</si>
  <si>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</si>
  <si>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</si>
  <si>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</si>
  <si>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</si>
  <si>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</si>
  <si>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</si>
  <si>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</si>
  <si>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</si>
  <si>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</si>
  <si>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</si>
  <si>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</si>
  <si>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</si>
  <si>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</si>
  <si>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</si>
  <si>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</si>
  <si>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</si>
  <si>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</si>
  <si>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</si>
  <si>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</si>
  <si>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</si>
  <si>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</si>
  <si>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</si>
  <si>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</si>
  <si>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</si>
  <si>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</si>
  <si>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</si>
  <si>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</si>
  <si>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</si>
  <si>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</si>
  <si>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</si>
  <si>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</si>
  <si>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</si>
  <si>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</si>
  <si>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</si>
  <si>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</si>
  <si>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</si>
  <si>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</si>
  <si>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</si>
  <si>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</si>
  <si>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</si>
  <si>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</si>
  <si>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</si>
  <si>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</si>
  <si>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</si>
  <si>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</si>
  <si>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</si>
  <si>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</si>
  <si>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</si>
  <si>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</si>
  <si>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</si>
  <si>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</si>
  <si>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</si>
  <si>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</si>
  <si>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</si>
  <si>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</si>
  <si>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</si>
  <si>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</si>
  <si>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</si>
  <si>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</si>
  <si>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</si>
  <si>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</si>
  <si>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</si>
  <si>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</si>
  <si>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</si>
  <si>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</si>
  <si>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</si>
  <si>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</si>
  <si>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</si>
  <si>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</si>
  <si>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</si>
  <si>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</si>
  <si>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</si>
  <si>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</si>
  <si>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</si>
  <si>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</si>
  <si>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</si>
  <si>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</si>
  <si>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</si>
  <si>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</si>
  <si>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</si>
  <si>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</si>
  <si>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</si>
  <si>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</si>
  <si>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</si>
  <si>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</si>
  <si>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</si>
  <si>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</si>
  <si>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</si>
  <si>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</si>
  <si>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</si>
  <si>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</si>
  <si>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</si>
  <si>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</si>
  <si>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</si>
  <si>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</si>
  <si>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</si>
  <si>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</si>
  <si>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</si>
  <si>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</si>
  <si>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</si>
  <si>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</si>
  <si>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</si>
  <si>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</si>
  <si>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</si>
  <si>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</si>
  <si>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</si>
  <si>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</si>
  <si>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</si>
  <si>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</si>
  <si>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</si>
  <si>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</si>
  <si>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</si>
  <si>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</si>
  <si>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</si>
  <si>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</si>
  <si>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</si>
  <si>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</si>
  <si>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</si>
  <si>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</si>
  <si>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</si>
  <si>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</si>
  <si>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</si>
  <si>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</si>
  <si>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</si>
  <si>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</si>
  <si>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</si>
  <si>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</si>
  <si>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</si>
  <si>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</si>
  <si>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</si>
  <si>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</si>
  <si>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</si>
  <si>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</si>
  <si>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</si>
  <si>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</si>
  <si>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</si>
  <si>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</si>
  <si>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</si>
  <si>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</si>
  <si>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</si>
  <si>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</si>
  <si>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</si>
  <si>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</si>
  <si>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</si>
  <si>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</si>
  <si>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</si>
  <si>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</si>
  <si>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</si>
  <si>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</si>
  <si>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</si>
  <si>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</si>
  <si>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</si>
  <si>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</si>
  <si>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</si>
  <si>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</si>
  <si>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</si>
  <si>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</si>
  <si>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</si>
  <si>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</si>
  <si>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</si>
  <si>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</si>
  <si>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</si>
  <si>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</si>
  <si>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</si>
  <si>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</si>
  <si>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</si>
  <si>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</si>
  <si>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</si>
  <si>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</si>
  <si>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</si>
  <si>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</si>
  <si>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</si>
  <si>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</si>
  <si>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</si>
  <si>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</si>
  <si>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</si>
  <si>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</si>
  <si>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</si>
  <si>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</si>
  <si>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</si>
  <si>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</si>
  <si>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</si>
  <si>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</si>
  <si>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</si>
  <si>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</si>
  <si>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</si>
  <si>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</si>
  <si>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</si>
  <si>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</si>
  <si>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</si>
  <si>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</si>
  <si>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</si>
  <si>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</si>
  <si>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</si>
  <si>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</si>
  <si>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</si>
  <si>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</si>
  <si>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</si>
  <si>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</si>
  <si>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</si>
  <si>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</si>
  <si>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</si>
  <si>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</si>
  <si>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</si>
  <si>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</si>
  <si>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</si>
  <si>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</si>
  <si>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</si>
  <si>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</si>
  <si>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</si>
  <si>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</si>
  <si>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</si>
  <si>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</si>
  <si>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</si>
  <si>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</si>
  <si>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</si>
  <si>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</si>
  <si>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</si>
  <si>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</si>
  <si>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</si>
  <si>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</si>
  <si>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</si>
  <si>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</si>
  <si>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</si>
  <si>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</si>
  <si>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</si>
  <si>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</si>
  <si>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</si>
  <si>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</si>
  <si>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</si>
  <si>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</si>
  <si>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</si>
  <si>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</si>
  <si>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</si>
  <si>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</si>
  <si>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</si>
  <si>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</si>
  <si>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</si>
  <si>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</si>
  <si>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</si>
  <si>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</si>
  <si>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</si>
  <si>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</si>
  <si>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</si>
  <si>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</si>
  <si>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</si>
  <si>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</si>
  <si>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</si>
  <si>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</si>
  <si>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</si>
  <si>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</si>
  <si>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</si>
  <si>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</si>
  <si>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</si>
  <si>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</si>
  <si>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</si>
  <si>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</si>
  <si>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</si>
  <si>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</si>
  <si>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</si>
  <si>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</si>
  <si>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</si>
  <si>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</si>
  <si>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</si>
  <si>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</si>
  <si>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</si>
  <si>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</si>
  <si>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</si>
  <si>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</si>
  <si>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</si>
  <si>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</si>
  <si>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</si>
  <si>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</si>
  <si>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</si>
  <si>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</si>
  <si>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</si>
  <si>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</si>
  <si>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</si>
  <si>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</si>
  <si>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</si>
  <si>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</si>
  <si>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</si>
  <si>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</si>
  <si>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</si>
  <si>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</si>
  <si>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</si>
  <si>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</si>
  <si>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</si>
  <si>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</si>
  <si>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</si>
  <si>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</si>
  <si>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</si>
  <si>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</si>
  <si>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</si>
  <si>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</si>
  <si>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</si>
  <si>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</si>
  <si>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</si>
  <si>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</si>
  <si>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</si>
  <si>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</si>
  <si>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</si>
  <si>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</si>
  <si>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</si>
  <si>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</si>
  <si>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</si>
  <si>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</si>
  <si>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</si>
  <si>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</si>
  <si>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</si>
  <si>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</si>
  <si>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</si>
  <si>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</si>
  <si>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</si>
  <si>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</si>
  <si>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</si>
  <si>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</si>
  <si>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</si>
  <si>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</si>
  <si>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</si>
  <si>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</si>
  <si>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</si>
  <si>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</si>
  <si>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</si>
  <si>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</si>
  <si>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</si>
  <si>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</si>
  <si>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</si>
  <si>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</si>
  <si>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</si>
  <si>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</si>
  <si>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</si>
  <si>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</si>
  <si>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</si>
  <si>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</si>
  <si>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</si>
  <si>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</si>
  <si>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</si>
  <si>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</si>
  <si>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</si>
  <si>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</si>
  <si>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</si>
  <si>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</si>
  <si>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</si>
  <si>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</si>
  <si>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</si>
  <si>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</si>
  <si>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</si>
  <si>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</si>
  <si>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</si>
  <si>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</si>
  <si>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</si>
  <si>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</si>
  <si>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</si>
  <si>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</si>
  <si>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</si>
  <si>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</si>
  <si>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</si>
  <si>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</si>
  <si>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</si>
  <si>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</si>
  <si>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</si>
  <si>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</si>
  <si>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</si>
  <si>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</si>
  <si>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</si>
  <si>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</si>
  <si>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</si>
  <si>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</si>
  <si>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</si>
  <si>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</si>
  <si>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</si>
  <si>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</si>
  <si>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</si>
  <si>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</si>
  <si>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</si>
  <si>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</si>
  <si>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</si>
  <si>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</si>
  <si>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</si>
  <si>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</si>
  <si>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</si>
  <si>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</si>
  <si>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</si>
  <si>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</si>
  <si>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</si>
  <si>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</si>
  <si>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</si>
  <si>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</si>
  <si>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</si>
  <si>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</si>
  <si>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</si>
  <si>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</si>
  <si>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</si>
  <si>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</si>
  <si>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</si>
  <si>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</si>
  <si>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</si>
  <si>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</si>
  <si>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</si>
  <si>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</si>
  <si>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</si>
  <si>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</si>
  <si>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</si>
  <si>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</si>
  <si>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</si>
  <si>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</si>
  <si>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</si>
  <si>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</si>
  <si>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</si>
  <si>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</si>
  <si>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</si>
  <si>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</si>
  <si>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</si>
  <si>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</si>
  <si>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</si>
  <si>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</si>
  <si>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</si>
  <si>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</si>
  <si>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</si>
  <si>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</si>
  <si>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</si>
  <si>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</si>
  <si>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</si>
  <si>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</si>
  <si>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</si>
  <si>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</si>
  <si>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</si>
  <si>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</si>
  <si>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</si>
  <si>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</si>
  <si>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</si>
  <si>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</si>
  <si>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</si>
  <si>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</si>
  <si>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</si>
  <si>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</si>
  <si>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</si>
  <si>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</si>
  <si>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</si>
  <si>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</si>
  <si>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</si>
  <si>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</si>
  <si>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</si>
  <si>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</si>
  <si>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</si>
  <si>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</si>
  <si>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</si>
  <si>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</si>
  <si>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</si>
  <si>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</si>
  <si>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</si>
  <si>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</si>
  <si>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</si>
  <si>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</si>
  <si>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</si>
  <si>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</si>
  <si>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</si>
  <si>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</si>
  <si>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</si>
  <si>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</si>
  <si>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</si>
  <si>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</si>
  <si>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</si>
  <si>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</si>
  <si>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</si>
  <si>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</si>
  <si>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</si>
  <si>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</si>
  <si>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</si>
  <si>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</si>
  <si>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</si>
  <si>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</si>
  <si>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</si>
  <si>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</si>
  <si>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</si>
  <si>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</si>
  <si>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</si>
  <si>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</si>
  <si>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</si>
  <si>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</si>
  <si>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</si>
  <si>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</si>
  <si>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</si>
  <si>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</si>
  <si>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</si>
  <si>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</si>
  <si>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</si>
  <si>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</si>
  <si>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</si>
  <si>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</si>
  <si>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</si>
  <si>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</si>
  <si>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</si>
  <si>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</si>
  <si>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</si>
  <si>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</si>
  <si>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</si>
  <si>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</si>
  <si>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</si>
  <si>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</si>
  <si>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</si>
  <si>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</si>
  <si>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</si>
  <si>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</si>
  <si>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</si>
  <si>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</si>
  <si>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</si>
  <si>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</si>
  <si>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</si>
  <si>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</si>
  <si>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</si>
  <si>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</si>
  <si>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</si>
  <si>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</si>
  <si>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</si>
  <si>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</si>
  <si>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</si>
  <si>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</si>
  <si>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</si>
  <si>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</si>
  <si>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</si>
  <si>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</si>
  <si>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</si>
  <si>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</si>
  <si>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</si>
  <si>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</si>
  <si>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</si>
  <si>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</si>
  <si>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</si>
  <si>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</si>
  <si>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</si>
  <si>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</si>
  <si>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</si>
  <si>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</si>
  <si>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</si>
  <si>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</si>
  <si>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</si>
  <si>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</si>
  <si>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</si>
  <si>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</si>
  <si>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</si>
  <si>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</si>
  <si>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</si>
  <si>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</si>
  <si>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</si>
  <si>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</si>
  <si>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</si>
  <si>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</si>
  <si>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</si>
  <si>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</si>
  <si>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</si>
  <si>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</si>
  <si>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</si>
  <si>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</si>
  <si>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</si>
  <si>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</si>
  <si>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</si>
  <si>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</si>
  <si>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</si>
  <si>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</si>
  <si>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</si>
  <si>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</si>
  <si>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</si>
  <si>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</si>
  <si>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</si>
  <si>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</si>
  <si>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</si>
  <si>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</si>
  <si>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</si>
  <si>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</si>
  <si>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</si>
  <si>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</si>
  <si>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</si>
  <si>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</si>
  <si>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</si>
  <si>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</si>
  <si>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</si>
  <si>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</si>
  <si>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</si>
  <si>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</si>
  <si>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</si>
  <si>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</si>
  <si>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</si>
  <si>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</si>
  <si>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</si>
  <si>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</si>
  <si>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</si>
  <si>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</si>
  <si>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</si>
  <si>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</si>
  <si>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</si>
  <si>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</si>
  <si>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</si>
  <si>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</si>
  <si>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</si>
  <si>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</si>
  <si>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</si>
  <si>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</si>
  <si>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</si>
  <si>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</si>
  <si>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</si>
  <si>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</si>
  <si>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</si>
  <si>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</si>
  <si>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</si>
  <si>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</si>
  <si>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</si>
  <si>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</si>
  <si>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</si>
  <si>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</si>
  <si>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</si>
  <si>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</si>
  <si>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</si>
  <si>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</si>
  <si>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</si>
  <si>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</si>
  <si>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</si>
  <si>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</si>
  <si>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</si>
  <si>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</si>
  <si>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</si>
  <si>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</si>
  <si>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</si>
  <si>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</si>
  <si>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</si>
  <si>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</si>
  <si>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</si>
  <si>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</si>
  <si>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</si>
  <si>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</si>
  <si>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</si>
  <si>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</si>
  <si>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</si>
  <si>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</si>
  <si>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</si>
  <si>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</si>
  <si>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</si>
  <si>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</si>
  <si>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</si>
  <si>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</si>
  <si>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</si>
  <si>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</si>
  <si>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</si>
  <si>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</si>
  <si>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</si>
  <si>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</si>
  <si>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</si>
  <si>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</si>
  <si>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</si>
  <si>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</si>
  <si>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</si>
  <si>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</si>
  <si>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</si>
  <si>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</si>
  <si>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</si>
  <si>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</si>
  <si>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</si>
  <si>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</si>
  <si>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</si>
  <si>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</si>
  <si>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</si>
  <si>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</si>
  <si>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</si>
  <si>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</si>
  <si>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</si>
  <si>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</si>
  <si>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</si>
  <si>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</si>
  <si>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</si>
  <si>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</si>
  <si>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</si>
  <si>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</si>
  <si>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</si>
  <si>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</si>
  <si>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</si>
  <si>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</si>
  <si>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</si>
  <si>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</si>
  <si>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</si>
  <si>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</si>
  <si>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</si>
  <si>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</si>
  <si>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</si>
  <si>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</si>
  <si>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</si>
  <si>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</si>
  <si>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</si>
  <si>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</si>
  <si>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</si>
  <si>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</si>
  <si>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</si>
  <si>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</si>
  <si>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</si>
  <si>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</si>
  <si>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</si>
  <si>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</si>
  <si>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</si>
  <si>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</si>
  <si>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</si>
  <si>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</si>
  <si>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</si>
  <si>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</si>
  <si>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</si>
  <si>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</si>
  <si>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</si>
  <si>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</si>
  <si>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</si>
  <si>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</si>
  <si>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</si>
  <si>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</si>
  <si>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</si>
  <si>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</si>
  <si>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</si>
  <si>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</si>
  <si>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</si>
  <si>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</si>
  <si>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</si>
  <si>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</si>
  <si>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</si>
  <si>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</si>
  <si>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</si>
  <si>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</si>
  <si>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</si>
  <si>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</si>
  <si>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</si>
  <si>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</si>
  <si>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</si>
  <si>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</si>
  <si>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</si>
  <si>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</si>
  <si>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</si>
  <si>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</si>
  <si>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</si>
  <si>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</si>
  <si>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</si>
  <si>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</si>
  <si>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</si>
  <si>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</si>
  <si>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</si>
  <si>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</si>
  <si>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</si>
  <si>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</si>
  <si>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</si>
  <si>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</si>
  <si>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</si>
  <si>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</si>
  <si>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</si>
  <si>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</si>
  <si>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</si>
  <si>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</si>
  <si>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</si>
  <si>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</si>
  <si>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</si>
  <si>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</si>
  <si>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</si>
  <si>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</si>
  <si>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</si>
  <si>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</si>
  <si>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</si>
  <si>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</si>
  <si>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</si>
  <si>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</si>
  <si>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</si>
  <si>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</si>
  <si>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</si>
  <si>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</si>
  <si>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</si>
  <si>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</si>
  <si>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</si>
  <si>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</si>
  <si>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</si>
  <si>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</si>
  <si>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</si>
  <si>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</si>
  <si>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</si>
  <si>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</si>
  <si>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</si>
  <si>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</si>
  <si>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</si>
  <si>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</si>
  <si>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</si>
  <si>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</si>
  <si>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</si>
  <si>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</si>
  <si>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</si>
  <si>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</si>
  <si>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</si>
  <si>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</si>
  <si>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</si>
  <si>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</si>
  <si>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</si>
  <si>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</si>
  <si>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</si>
  <si>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</si>
  <si>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</si>
  <si>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</si>
  <si>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</si>
  <si>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</si>
  <si>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</si>
  <si>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</si>
  <si>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</si>
  <si>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</si>
  <si>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</si>
  <si>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</si>
  <si>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</si>
  <si>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</si>
  <si>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</si>
  <si>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</si>
  <si>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</si>
  <si>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</si>
  <si>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</si>
  <si>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</si>
  <si>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</si>
  <si>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</si>
  <si>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</si>
  <si>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</si>
  <si>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</si>
  <si>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</si>
  <si>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</si>
  <si>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</si>
  <si>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</si>
  <si>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</si>
  <si>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</si>
  <si>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</si>
  <si>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</si>
  <si>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</si>
  <si>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</si>
  <si>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</si>
  <si>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</si>
  <si>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</si>
  <si>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</si>
  <si>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</si>
  <si>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</si>
  <si>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</si>
  <si>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</si>
  <si>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</si>
  <si>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</si>
  <si>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</si>
  <si>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</si>
  <si>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</si>
  <si>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</si>
  <si>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</si>
  <si>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</si>
  <si>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</si>
  <si>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</si>
  <si>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</si>
  <si>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</si>
  <si>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</si>
  <si>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</si>
  <si>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</si>
  <si>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</si>
  <si>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</si>
  <si>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</si>
  <si>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</si>
  <si>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</si>
  <si>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</si>
  <si>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</si>
  <si>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</si>
  <si>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</si>
  <si>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</si>
  <si>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</si>
  <si>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</si>
  <si>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</si>
  <si>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</si>
  <si>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</si>
  <si>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</si>
  <si>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</si>
  <si>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</si>
  <si>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</si>
  <si>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</si>
  <si>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</si>
  <si>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</si>
  <si>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</si>
  <si>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</si>
  <si>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</si>
  <si>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</si>
  <si>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</si>
  <si>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</si>
  <si>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</si>
  <si>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</si>
  <si>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</si>
  <si>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</si>
  <si>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</si>
  <si>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</si>
  <si>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</si>
  <si>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</si>
  <si>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</si>
  <si>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</si>
  <si>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</si>
  <si>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</si>
  <si>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</si>
  <si>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</si>
  <si>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</si>
  <si>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</si>
  <si>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</si>
  <si>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</si>
  <si>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</si>
  <si>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</si>
  <si>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</si>
  <si>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</si>
  <si>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</si>
  <si>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</si>
  <si>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</si>
  <si>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</si>
  <si>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</si>
  <si>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</si>
  <si>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</si>
  <si>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</si>
  <si>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</si>
  <si>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</si>
  <si>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</si>
  <si>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</si>
  <si>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</si>
  <si>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</si>
  <si>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</si>
  <si>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</si>
  <si>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</si>
  <si>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</si>
  <si>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</si>
  <si>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</si>
  <si>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</si>
  <si>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</si>
  <si>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</si>
  <si>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</si>
  <si>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</si>
  <si>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</si>
  <si>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</si>
  <si>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</si>
  <si>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</si>
  <si>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</si>
  <si>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</si>
  <si>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</si>
  <si>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</si>
  <si>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</si>
  <si>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</si>
  <si>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</si>
  <si>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</si>
  <si>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</si>
  <si>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</si>
  <si>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</si>
  <si>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</si>
  <si>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</si>
  <si>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</si>
  <si>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</si>
  <si>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</si>
  <si>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</si>
  <si>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</si>
  <si>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</si>
  <si>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</si>
  <si>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</si>
  <si>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</si>
  <si>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</si>
  <si>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</si>
  <si>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</si>
  <si>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</si>
  <si>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</si>
  <si>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</si>
  <si>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</si>
  <si>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</si>
  <si>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</si>
  <si>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</si>
  <si>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</si>
  <si>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</si>
  <si>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</si>
  <si>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</si>
  <si>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</si>
  <si>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</si>
  <si>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</si>
  <si>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</si>
  <si>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</si>
  <si>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</si>
  <si>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</si>
  <si>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</si>
  <si>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</si>
  <si>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</si>
  <si>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</si>
  <si>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</si>
  <si>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</si>
  <si>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</si>
  <si>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</si>
  <si>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</si>
  <si>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</si>
  <si>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</si>
  <si>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</si>
  <si>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</si>
  <si>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</si>
  <si>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</si>
  <si>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</si>
  <si>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</si>
  <si>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</si>
  <si>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</si>
  <si>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</si>
  <si>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</si>
  <si>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</si>
  <si>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</si>
  <si>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</si>
  <si>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</si>
  <si>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</si>
  <si>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</si>
  <si>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</si>
  <si>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</si>
  <si>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</si>
  <si>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</si>
  <si>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</si>
  <si>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</si>
  <si>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</si>
  <si>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</si>
  <si>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</si>
  <si>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</si>
  <si>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</si>
  <si>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</si>
  <si>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</si>
  <si>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</si>
  <si>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</si>
  <si>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</si>
  <si>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</si>
  <si>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</si>
  <si>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</si>
  <si>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</si>
  <si>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</si>
  <si>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</si>
  <si>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</si>
  <si>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</si>
  <si>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</si>
  <si>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</si>
  <si>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</si>
  <si>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</si>
  <si>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</si>
  <si>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</si>
  <si>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</si>
  <si>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</si>
  <si>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</si>
  <si>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</si>
  <si>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</si>
  <si>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</si>
  <si>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</si>
  <si>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</si>
  <si>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</si>
  <si>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</si>
  <si>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</si>
  <si>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</si>
  <si>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</si>
  <si>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</si>
  <si>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</si>
  <si>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</si>
  <si>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</si>
  <si>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</si>
  <si>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</si>
  <si>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</si>
  <si>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</si>
  <si>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</si>
  <si>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</si>
  <si>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</si>
  <si>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</si>
  <si>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</si>
  <si>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</si>
  <si>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</si>
  <si>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</si>
  <si>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</si>
  <si>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</si>
  <si>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</si>
  <si>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</si>
  <si>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</si>
  <si>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</si>
  <si>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</si>
  <si>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</si>
  <si>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</si>
  <si>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</si>
  <si>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</si>
  <si>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</si>
  <si>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</si>
  <si>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</si>
  <si>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</si>
  <si>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</si>
  <si>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</si>
  <si>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</si>
  <si>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</si>
  <si>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</si>
  <si>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</si>
  <si>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</si>
  <si>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</si>
  <si>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</si>
  <si>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</si>
  <si>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</si>
  <si>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</si>
  <si>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</si>
  <si>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</si>
  <si>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</si>
  <si>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</si>
  <si>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</si>
  <si>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</si>
  <si>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</si>
  <si>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</si>
  <si>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</si>
  <si>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</si>
  <si>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</si>
  <si>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</si>
  <si>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</si>
  <si>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</si>
  <si>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</si>
  <si>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</si>
  <si>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</si>
  <si>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</si>
  <si>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</si>
  <si>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</si>
  <si>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</si>
  <si>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</si>
  <si>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</si>
  <si>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</si>
  <si>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</si>
  <si>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</si>
  <si>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</si>
  <si>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</si>
  <si>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</si>
  <si>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</si>
  <si>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</si>
  <si>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</si>
  <si>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</si>
  <si>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</si>
  <si>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</si>
  <si>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</si>
  <si>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</si>
  <si>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</si>
  <si>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</si>
  <si>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</si>
  <si>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</si>
  <si>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</si>
  <si>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</si>
  <si>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</si>
  <si>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</si>
  <si>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</si>
  <si>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</si>
  <si>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</si>
  <si>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</si>
  <si>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</si>
  <si>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</si>
  <si>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</si>
  <si>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</si>
  <si>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</si>
  <si>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</si>
  <si>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</si>
  <si>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</si>
  <si>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</si>
  <si>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</si>
  <si>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</si>
  <si>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</si>
  <si>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</si>
  <si>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</si>
  <si>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</si>
  <si>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</si>
  <si>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</si>
  <si>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</si>
  <si>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</si>
  <si>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</si>
  <si>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</si>
  <si>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</si>
  <si>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</si>
  <si>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</si>
  <si>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</si>
  <si>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</si>
  <si>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</si>
  <si>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</si>
  <si>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</si>
  <si>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</si>
  <si>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</si>
  <si>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</si>
  <si>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</si>
  <si>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</si>
  <si>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</si>
  <si>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</si>
  <si>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</si>
  <si>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</si>
  <si>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</si>
  <si>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</si>
  <si>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</si>
  <si>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</si>
  <si>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</si>
  <si>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</si>
  <si>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</si>
  <si>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</si>
  <si>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</si>
  <si>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</si>
  <si>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</si>
  <si>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</si>
  <si>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</si>
  <si>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</si>
  <si>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</si>
  <si>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</si>
  <si>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</si>
  <si>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</si>
  <si>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</si>
  <si>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</si>
  <si>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</si>
  <si>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</si>
  <si>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</si>
  <si>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</si>
  <si>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</si>
  <si>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</si>
  <si>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</si>
  <si>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</si>
  <si>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</si>
  <si>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</si>
  <si>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</si>
  <si>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</si>
  <si>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</si>
  <si>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</si>
  <si>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</si>
  <si>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</si>
  <si>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</si>
  <si>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</si>
  <si>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</si>
  <si>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</si>
  <si>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</si>
  <si>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</si>
  <si>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</si>
  <si>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</si>
  <si>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</si>
  <si>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</si>
  <si>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</si>
  <si>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</si>
  <si>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</si>
  <si>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</si>
  <si>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</si>
  <si>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</si>
  <si>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</si>
  <si>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</si>
  <si>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</si>
  <si>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</si>
  <si>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</si>
  <si>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</si>
  <si>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</si>
  <si>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</si>
  <si>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</si>
  <si>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</si>
  <si>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</si>
  <si>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</si>
  <si>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</si>
  <si>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</si>
  <si>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</si>
  <si>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</si>
  <si>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</si>
  <si>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</si>
  <si>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</si>
  <si>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</si>
  <si>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</si>
  <si>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</si>
  <si>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</si>
  <si>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</si>
  <si>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</si>
  <si>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</si>
  <si>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</si>
  <si>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</si>
  <si>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</si>
  <si>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</si>
  <si>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</si>
  <si>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</si>
  <si>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</si>
  <si>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</si>
  <si>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</si>
  <si>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</si>
  <si>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</si>
  <si>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</si>
  <si>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</si>
  <si>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</si>
  <si>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</si>
  <si>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</si>
  <si>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</si>
  <si>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</si>
  <si>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</si>
  <si>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</si>
  <si>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</si>
  <si>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</si>
  <si>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</si>
  <si>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</si>
  <si>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</si>
  <si>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</si>
  <si>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</si>
  <si>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</si>
  <si>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</si>
  <si>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</si>
  <si>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</si>
  <si>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</si>
  <si>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</si>
  <si>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</si>
  <si>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</si>
  <si>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</si>
  <si>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</si>
  <si>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</si>
  <si>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</si>
  <si>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</si>
  <si>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</si>
  <si>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</si>
  <si>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</si>
  <si>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</si>
  <si>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</si>
  <si>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</si>
  <si>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</si>
  <si>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</si>
  <si>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</si>
  <si>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</si>
  <si>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</si>
  <si>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</si>
  <si>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</si>
  <si>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</si>
  <si>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</si>
  <si>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</si>
  <si>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</si>
  <si>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</si>
  <si>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</si>
  <si>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</si>
  <si>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</si>
  <si>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</si>
  <si>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</si>
  <si>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</si>
  <si>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</si>
  <si>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</si>
  <si>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</si>
  <si>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</si>
  <si>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</si>
  <si>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</si>
  <si>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</si>
  <si>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</si>
  <si>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</si>
  <si>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</si>
  <si>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</si>
  <si>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</si>
  <si>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</si>
  <si>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</si>
  <si>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</si>
  <si>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</si>
  <si>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</si>
  <si>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</si>
  <si>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</si>
  <si>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</si>
  <si>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</si>
  <si>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</si>
  <si>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</si>
  <si>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</si>
  <si>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</si>
  <si>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</si>
  <si>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</si>
  <si>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</si>
  <si>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</si>
  <si>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</si>
  <si>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</si>
  <si>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</si>
  <si>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</si>
  <si>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</si>
  <si>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</si>
  <si>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</si>
  <si>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</si>
  <si>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</si>
  <si>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</si>
  <si>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</si>
  <si>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</si>
  <si>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</si>
  <si>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</si>
  <si>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</si>
  <si>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</si>
  <si>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</si>
  <si>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</si>
  <si>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</si>
  <si>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</si>
  <si>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</si>
  <si>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</si>
  <si>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</si>
  <si>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</si>
  <si>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</si>
  <si>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</si>
  <si>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</si>
  <si>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</si>
  <si>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</si>
  <si>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</si>
  <si>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</si>
  <si>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</si>
  <si>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</si>
  <si>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</si>
  <si>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</si>
  <si>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</si>
  <si>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</si>
  <si>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</si>
  <si>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</si>
  <si>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</si>
  <si>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</si>
  <si>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</si>
  <si>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</si>
  <si>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</si>
  <si>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</si>
  <si>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</si>
  <si>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</si>
  <si>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</si>
  <si>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</si>
  <si>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</si>
  <si>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</si>
  <si>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</si>
  <si>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</si>
  <si>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</si>
  <si>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</si>
  <si>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</si>
  <si>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</si>
  <si>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</si>
  <si>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</si>
  <si>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</si>
  <si>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</si>
  <si>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</si>
  <si>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</si>
  <si>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</si>
  <si>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</si>
  <si>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</si>
  <si>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</si>
  <si>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</si>
  <si>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</si>
  <si>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</si>
  <si>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</si>
  <si>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</si>
  <si>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</si>
  <si>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</si>
  <si>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</si>
  <si>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</si>
  <si>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</si>
  <si>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</si>
  <si>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</si>
  <si>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</si>
  <si>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</si>
  <si>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</si>
  <si>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</si>
  <si>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</si>
  <si>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</si>
  <si>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</si>
  <si>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</si>
  <si>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</si>
  <si>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</si>
  <si>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</si>
  <si>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</si>
  <si>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</si>
  <si>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</si>
  <si>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</si>
  <si>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</si>
  <si>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</si>
  <si>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</si>
  <si>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</si>
  <si>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</si>
  <si>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</si>
  <si>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</si>
  <si>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</si>
  <si>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</si>
  <si>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</si>
  <si>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</si>
  <si>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</si>
  <si>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</si>
  <si>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</si>
  <si>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</si>
  <si>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</si>
  <si>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</si>
  <si>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</si>
  <si>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</si>
  <si>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</si>
  <si>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</si>
  <si>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</si>
  <si>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</si>
  <si>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</si>
  <si>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</si>
  <si>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</si>
  <si>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</si>
  <si>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</si>
  <si>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</si>
  <si>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</si>
  <si>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</si>
  <si>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</si>
  <si>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</si>
  <si>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</si>
  <si>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</si>
  <si>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</si>
  <si>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</si>
  <si>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</si>
  <si>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</si>
  <si>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</si>
  <si>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</si>
  <si>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</si>
  <si>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</si>
  <si>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</si>
  <si>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</si>
  <si>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</si>
  <si>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</si>
  <si>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</si>
  <si>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</si>
  <si>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</si>
  <si>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</si>
  <si>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</si>
  <si>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</si>
  <si>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</si>
  <si>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</si>
  <si>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</si>
  <si>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</si>
  <si>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</si>
  <si>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</si>
  <si>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</si>
  <si>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</si>
  <si>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</si>
  <si>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</si>
  <si>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</si>
  <si>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</si>
  <si>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</si>
  <si>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</si>
  <si>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</si>
  <si>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</si>
  <si>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</si>
  <si>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</si>
  <si>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</si>
  <si>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</si>
  <si>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</si>
  <si>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</si>
  <si>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</si>
  <si>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</si>
  <si>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</si>
  <si>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</si>
  <si>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</si>
  <si>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</si>
  <si>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</si>
  <si>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</si>
  <si>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</si>
  <si>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</si>
  <si>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</si>
  <si>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</si>
  <si>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</si>
  <si>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</si>
  <si>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</si>
  <si>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</si>
  <si>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</si>
  <si>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</si>
  <si>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</si>
  <si>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</si>
  <si>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</si>
  <si>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</si>
  <si>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</si>
  <si>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</si>
  <si>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</si>
  <si>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</si>
  <si>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</si>
  <si>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</si>
  <si>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</si>
  <si>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</si>
  <si>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</si>
  <si>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</si>
  <si>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</si>
  <si>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</si>
  <si>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</si>
  <si>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</si>
  <si>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</si>
  <si>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</si>
  <si>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</si>
  <si>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</si>
  <si>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</si>
  <si>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</si>
  <si>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</si>
  <si>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</si>
  <si>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</si>
  <si>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</si>
  <si>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</si>
  <si>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</si>
  <si>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</si>
  <si>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</si>
  <si>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</si>
  <si>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</si>
  <si>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</si>
  <si>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</si>
  <si>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</si>
  <si>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</si>
  <si>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</si>
  <si>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</si>
  <si>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</si>
  <si>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</si>
  <si>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</si>
  <si>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</si>
  <si>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</si>
  <si>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</si>
  <si>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</si>
  <si>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</si>
  <si>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</si>
  <si>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</si>
  <si>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</si>
  <si>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</si>
  <si>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</si>
  <si>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</si>
  <si>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</si>
  <si>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</si>
  <si>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</si>
  <si>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</si>
  <si>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</si>
  <si>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</si>
  <si>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</si>
  <si>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</si>
  <si>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</si>
  <si>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</si>
  <si>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</si>
  <si>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</si>
  <si>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</si>
  <si>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</si>
  <si>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</si>
  <si>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</si>
  <si>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</si>
  <si>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</si>
  <si>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</si>
  <si>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</si>
  <si>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</si>
  <si>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</si>
  <si>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</si>
  <si>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</si>
  <si>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</si>
  <si>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</si>
  <si>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</si>
  <si>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</si>
  <si>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</si>
  <si>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</si>
  <si>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</si>
  <si>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</si>
  <si>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</si>
  <si>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</si>
  <si>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</si>
  <si>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</si>
  <si>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</si>
  <si>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</si>
  <si>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</si>
  <si>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</si>
  <si>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</si>
  <si>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</si>
  <si>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</si>
  <si>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</si>
  <si>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</si>
  <si>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</si>
  <si>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</si>
  <si>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</si>
  <si>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</si>
  <si>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</si>
  <si>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</si>
  <si>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</si>
  <si>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</si>
  <si>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</si>
  <si>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</si>
  <si>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</si>
  <si>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</si>
  <si>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</si>
  <si>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</si>
  <si>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</si>
  <si>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</si>
  <si>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</si>
  <si>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</si>
  <si>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</si>
  <si>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</si>
  <si>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</si>
  <si>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</si>
  <si>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</si>
  <si>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</si>
  <si>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</si>
  <si>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</si>
  <si>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</si>
  <si>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</si>
  <si>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</si>
  <si>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</si>
  <si>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</si>
  <si>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</si>
  <si>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</si>
  <si>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</si>
  <si>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</si>
  <si>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</si>
  <si>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</si>
  <si>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</si>
  <si>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</si>
  <si>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</si>
  <si>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</si>
  <si>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</si>
  <si>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</si>
  <si>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</si>
  <si>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</si>
  <si>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</si>
  <si>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</si>
  <si>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</si>
  <si>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</si>
  <si>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</si>
  <si>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</si>
  <si>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</si>
  <si>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</si>
  <si>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</si>
  <si>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</si>
  <si>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</si>
  <si>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</si>
  <si>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</si>
  <si>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</si>
  <si>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</si>
  <si>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</si>
  <si>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</si>
  <si>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</si>
  <si>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</si>
  <si>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</si>
  <si>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</si>
  <si>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</si>
  <si>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</si>
  <si>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</si>
  <si>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</si>
  <si>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</si>
  <si>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</si>
  <si>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</si>
  <si>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</si>
  <si>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</si>
  <si>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</si>
  <si>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</si>
  <si>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</si>
  <si>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</si>
  <si>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</si>
  <si>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</si>
  <si>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</si>
  <si>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</si>
  <si>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</si>
  <si>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</si>
  <si>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</si>
  <si>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</si>
  <si>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</si>
  <si>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</si>
  <si>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</si>
  <si>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</si>
  <si>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</si>
  <si>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</si>
  <si>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</si>
  <si>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</si>
  <si>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</si>
  <si>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</si>
  <si>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</si>
  <si>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</si>
  <si>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</si>
  <si>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</si>
  <si>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</si>
  <si>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</si>
  <si>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</si>
  <si>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</si>
  <si>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</si>
  <si>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</si>
  <si>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</si>
  <si>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</si>
  <si>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</si>
  <si>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</si>
  <si>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</si>
  <si>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</si>
  <si>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</si>
  <si>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</si>
  <si>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</si>
  <si>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</si>
  <si>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</si>
  <si>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</si>
  <si>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</si>
  <si>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</si>
  <si>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</si>
  <si>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</si>
  <si>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</si>
  <si>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</si>
  <si>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</si>
  <si>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</si>
  <si>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</si>
  <si>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</si>
  <si>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</si>
  <si>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</si>
  <si>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</si>
  <si>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</si>
  <si>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</si>
  <si>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</si>
  <si>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</si>
  <si>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</si>
  <si>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</si>
  <si>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</si>
  <si>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</si>
  <si>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</si>
  <si>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</si>
  <si>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</si>
  <si>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</si>
  <si>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</si>
  <si>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</si>
  <si>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</si>
  <si>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</si>
  <si>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</si>
  <si>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</si>
  <si>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</si>
  <si>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</si>
  <si>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</si>
  <si>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</si>
  <si>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</si>
  <si>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</si>
  <si>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</si>
  <si>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</si>
  <si>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</si>
  <si>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</si>
  <si>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</si>
  <si>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</si>
  <si>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</si>
  <si>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</si>
  <si>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</si>
  <si>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</si>
  <si>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</si>
  <si>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</si>
  <si>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</si>
  <si>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</si>
  <si>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</si>
  <si>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</si>
  <si>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</si>
  <si>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</si>
  <si>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</si>
  <si>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</si>
  <si>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</si>
  <si>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</si>
  <si>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</si>
  <si>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</si>
  <si>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</si>
  <si>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</si>
  <si>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</si>
  <si>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</si>
  <si>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</si>
  <si>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</si>
  <si>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</si>
  <si>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</si>
  <si>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</si>
  <si>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</si>
  <si>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</si>
  <si>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</si>
  <si>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</si>
  <si>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</si>
  <si>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</si>
  <si>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</si>
  <si>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</si>
  <si>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</si>
  <si>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</si>
  <si>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</si>
  <si>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</si>
  <si>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</si>
  <si>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</si>
  <si>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</si>
  <si>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</si>
  <si>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</si>
  <si>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</si>
  <si>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</si>
  <si>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</si>
  <si>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</si>
  <si>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</si>
  <si>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</si>
  <si>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</si>
  <si>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</si>
  <si>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</si>
  <si>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</si>
  <si>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</si>
  <si>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</si>
  <si>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</si>
  <si>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</si>
  <si>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</si>
  <si>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</si>
  <si>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</si>
  <si>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</si>
  <si>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</si>
  <si>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</si>
  <si>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</si>
  <si>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</si>
  <si>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</si>
  <si>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</si>
  <si>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</si>
  <si>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</si>
  <si>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</si>
  <si>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</si>
  <si>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</si>
  <si>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</si>
  <si>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</si>
  <si>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</si>
  <si>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</si>
  <si>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</si>
  <si>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</si>
  <si>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</si>
  <si>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</si>
  <si>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</si>
  <si>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</si>
  <si>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</si>
  <si>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</si>
  <si>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</si>
  <si>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</si>
  <si>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</si>
  <si>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</si>
  <si>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</si>
  <si>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</si>
  <si>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</si>
  <si>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</si>
  <si>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</si>
  <si>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</si>
  <si>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</si>
  <si>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</si>
  <si>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</si>
  <si>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</si>
  <si>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</si>
  <si>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</si>
  <si>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</si>
  <si>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</si>
  <si>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</si>
  <si>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</si>
  <si>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</si>
  <si>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</si>
  <si>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</si>
  <si>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</si>
  <si>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</si>
  <si>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</si>
  <si>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</si>
  <si>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</si>
  <si>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</si>
  <si>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</si>
  <si>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</si>
  <si>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</si>
  <si>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</si>
  <si>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</si>
  <si>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</si>
  <si>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</si>
  <si>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</si>
  <si>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</si>
  <si>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</si>
  <si>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</si>
  <si>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</si>
  <si>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</si>
  <si>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</si>
  <si>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</si>
  <si>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</si>
  <si>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</si>
  <si>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</si>
  <si>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</si>
  <si>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</si>
  <si>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</si>
  <si>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</si>
  <si>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</si>
  <si>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</si>
  <si>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</si>
  <si>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</si>
  <si>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</si>
  <si>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</si>
  <si>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</si>
  <si>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</si>
  <si>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</si>
  <si>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</si>
  <si>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</si>
  <si>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</si>
  <si>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</si>
  <si>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</si>
  <si>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</si>
  <si>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</si>
  <si>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</si>
  <si>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</si>
  <si>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</si>
  <si>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</si>
  <si>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</si>
  <si>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</si>
  <si>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</si>
  <si>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</si>
  <si>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</si>
  <si>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</si>
  <si>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</si>
  <si>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</si>
  <si>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</si>
  <si>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</si>
  <si>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</si>
  <si>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</si>
  <si>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</si>
  <si>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</si>
  <si>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</si>
  <si>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</si>
  <si>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</si>
  <si>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</si>
  <si>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</si>
  <si>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</si>
  <si>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</si>
  <si>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</si>
  <si>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</si>
  <si>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</si>
  <si>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</si>
  <si>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</si>
  <si>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</si>
  <si>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</si>
  <si>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</si>
  <si>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</si>
  <si>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</si>
  <si>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</si>
  <si>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</si>
  <si>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</si>
  <si>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</si>
  <si>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</si>
  <si>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</si>
  <si>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</si>
  <si>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</si>
  <si>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</si>
  <si>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</si>
  <si>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</si>
  <si>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</si>
  <si>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</si>
  <si>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</si>
  <si>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</si>
  <si>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</si>
  <si>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</si>
  <si>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</si>
  <si>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</si>
  <si>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</si>
  <si>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</si>
  <si>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</si>
  <si>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</si>
  <si>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</si>
  <si>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</si>
  <si>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</si>
  <si>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</si>
  <si>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</si>
  <si>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</si>
  <si>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</si>
  <si>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</si>
  <si>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</si>
  <si>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</si>
  <si>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</si>
  <si>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</si>
  <si>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</si>
  <si>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</si>
  <si>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</si>
  <si>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</si>
  <si>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</si>
  <si>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</si>
  <si>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</si>
  <si>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</si>
  <si>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</si>
  <si>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</si>
  <si>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</si>
  <si>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</si>
  <si>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</si>
  <si>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</si>
  <si>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</si>
  <si>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</si>
  <si>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</si>
  <si>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</si>
  <si>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</si>
  <si>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</si>
  <si>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</si>
  <si>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</si>
  <si>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</si>
  <si>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</si>
  <si>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</si>
  <si>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</si>
  <si>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</si>
  <si>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</si>
  <si>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</si>
  <si>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</si>
  <si>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</si>
  <si>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</si>
  <si>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</si>
  <si>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</si>
  <si>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</si>
  <si>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</si>
  <si>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</si>
  <si>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</si>
  <si>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</si>
  <si>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</si>
  <si>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</si>
  <si>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</si>
  <si>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</si>
  <si>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</si>
  <si>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</si>
  <si>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</si>
  <si>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</si>
  <si>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</si>
  <si>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</si>
  <si>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</si>
  <si>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</si>
  <si>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</si>
  <si>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</si>
  <si>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</si>
  <si>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</si>
  <si>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</si>
  <si>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</si>
  <si>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</si>
  <si>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</si>
  <si>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</si>
  <si>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</si>
  <si>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</si>
  <si>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</si>
  <si>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</si>
  <si>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</si>
  <si>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</si>
  <si>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</si>
  <si>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</si>
  <si>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</si>
  <si>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</si>
  <si>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</si>
  <si>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</si>
  <si>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</si>
  <si>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</si>
  <si>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</si>
  <si>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</si>
  <si>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</si>
  <si>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</si>
  <si>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</si>
  <si>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</si>
  <si>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</si>
  <si>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</si>
  <si>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</si>
  <si>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</si>
  <si>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</si>
  <si>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</si>
  <si>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</si>
  <si>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</si>
  <si>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</si>
  <si>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</si>
  <si>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</si>
  <si>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</si>
  <si>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</si>
  <si>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</si>
  <si>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</si>
  <si>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</si>
  <si>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</si>
  <si>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</si>
  <si>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</si>
  <si>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</si>
  <si>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</si>
  <si>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</si>
  <si>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</si>
  <si>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</si>
  <si>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</si>
  <si>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</si>
  <si>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</si>
  <si>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</si>
  <si>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</si>
  <si>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</si>
  <si>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</si>
  <si>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</si>
  <si>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</si>
  <si>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</si>
  <si>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</si>
  <si>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</si>
  <si>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</si>
  <si>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</si>
  <si>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</si>
  <si>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</si>
  <si>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</si>
  <si>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</si>
  <si>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</si>
  <si>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</si>
  <si>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</si>
  <si>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</si>
  <si>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</si>
  <si>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</si>
  <si>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</si>
  <si>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</si>
  <si>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</si>
  <si>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</si>
  <si>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</si>
  <si>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</si>
  <si>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</si>
  <si>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</si>
  <si>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</si>
  <si>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</si>
  <si>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</si>
  <si>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</si>
  <si>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</si>
  <si>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</si>
  <si>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</si>
  <si>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</si>
  <si>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</si>
  <si>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</si>
  <si>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</si>
  <si>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</si>
  <si>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</si>
  <si>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</si>
  <si>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</si>
  <si>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</si>
  <si>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</si>
  <si>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</si>
  <si>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</si>
  <si>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</si>
  <si>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</si>
  <si>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</si>
  <si>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</si>
  <si>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</si>
  <si>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</si>
  <si>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</si>
  <si>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</si>
  <si>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</si>
  <si>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</si>
  <si>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</si>
  <si>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</si>
  <si>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</si>
  <si>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</si>
  <si>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</si>
  <si>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</si>
  <si>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</si>
  <si>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</si>
  <si>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</si>
  <si>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</si>
  <si>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</si>
  <si>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</si>
  <si>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</si>
  <si>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</si>
  <si>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</si>
  <si>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</si>
  <si>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</si>
  <si>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</si>
  <si>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</si>
  <si>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</si>
  <si>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</si>
  <si>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</si>
  <si>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</si>
  <si>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</si>
  <si>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</si>
  <si>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</si>
  <si>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</si>
  <si>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</si>
  <si>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</si>
  <si>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</si>
  <si>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</si>
  <si>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</si>
  <si>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</si>
  <si>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</si>
  <si>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</si>
  <si>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</si>
  <si>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</si>
  <si>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</si>
  <si>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</si>
  <si>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</si>
  <si>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</si>
  <si>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</si>
  <si>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</si>
  <si>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</si>
  <si>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</si>
  <si>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</si>
  <si>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</si>
  <si>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</si>
  <si>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</si>
  <si>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</si>
  <si>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</si>
  <si>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</si>
  <si>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</si>
  <si>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</si>
  <si>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</si>
  <si>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</si>
  <si>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</si>
  <si>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</si>
  <si>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</si>
  <si>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</si>
  <si>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</si>
  <si>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</si>
  <si>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</si>
  <si>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</si>
  <si>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</si>
  <si>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</si>
  <si>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</si>
  <si>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</si>
  <si>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</si>
  <si>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</si>
  <si>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</si>
  <si>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</si>
  <si>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</si>
  <si>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</si>
  <si>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</si>
  <si>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</si>
  <si>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</si>
  <si>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</si>
  <si>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</si>
  <si>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</si>
  <si>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</si>
  <si>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</si>
  <si>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</si>
  <si>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</si>
  <si>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</si>
  <si>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</si>
  <si>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</si>
  <si>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</si>
  <si>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</si>
  <si>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</si>
  <si>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</si>
  <si>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</si>
  <si>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</si>
  <si>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</si>
  <si>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</si>
  <si>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</si>
  <si>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</si>
  <si>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</si>
  <si>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</si>
  <si>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</si>
  <si>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</si>
  <si>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</si>
  <si>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</si>
  <si>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</si>
  <si>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</si>
  <si>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</si>
  <si>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</si>
  <si>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</si>
  <si>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</si>
  <si>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</si>
  <si>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</si>
  <si>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</si>
  <si>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</si>
  <si>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</si>
  <si>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</si>
  <si>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</si>
  <si>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</si>
  <si>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</si>
  <si>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</si>
  <si>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</si>
  <si>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</si>
  <si>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</si>
  <si>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</si>
  <si>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</si>
  <si>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</si>
  <si>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</si>
  <si>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</si>
  <si>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</si>
  <si>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</si>
  <si>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</si>
  <si>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</si>
  <si>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</si>
  <si>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</si>
  <si>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</si>
  <si>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</si>
  <si>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</si>
  <si>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</si>
  <si>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</si>
  <si>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</si>
  <si>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</si>
  <si>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</si>
  <si>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</si>
  <si>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</si>
  <si>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</si>
  <si>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</si>
  <si>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</si>
  <si>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</si>
  <si>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</si>
  <si>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</si>
  <si>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</si>
  <si>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</si>
  <si>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</si>
  <si>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</si>
  <si>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</si>
  <si>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</si>
  <si>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</si>
  <si>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</si>
  <si>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</si>
  <si>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</si>
  <si>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</si>
  <si>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</si>
  <si>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</si>
  <si>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</si>
  <si>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</si>
  <si>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</si>
  <si>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</si>
  <si>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</si>
  <si>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</si>
  <si>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</si>
  <si>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</si>
  <si>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</si>
  <si>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</si>
  <si>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</si>
  <si>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</si>
  <si>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</si>
  <si>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</si>
  <si>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</si>
  <si>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</si>
  <si>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</si>
  <si>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</si>
  <si>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</si>
  <si>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</si>
  <si>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</si>
  <si>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</si>
  <si>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</si>
  <si>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</si>
  <si>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</si>
  <si>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</si>
  <si>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</si>
  <si>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</si>
  <si>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</si>
  <si>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</si>
  <si>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</si>
  <si>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</si>
  <si>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</si>
  <si>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</si>
  <si>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</si>
  <si>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</si>
  <si>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</si>
  <si>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</si>
  <si>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</si>
  <si>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</si>
  <si>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</si>
  <si>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</si>
  <si>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</si>
  <si>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</si>
  <si>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</si>
  <si>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</si>
  <si>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</si>
  <si>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</si>
  <si>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</si>
  <si>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</si>
  <si>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</si>
  <si>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</si>
  <si>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</si>
  <si>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</si>
  <si>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</si>
  <si>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</si>
  <si>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</si>
  <si>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</si>
  <si>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</si>
  <si>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</si>
  <si>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</si>
  <si>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</si>
  <si>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</si>
  <si>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</si>
  <si>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</si>
  <si>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</si>
  <si>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</si>
  <si>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</si>
  <si>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</si>
  <si>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</si>
  <si>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</si>
  <si>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</si>
  <si>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</si>
  <si>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</si>
  <si>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</si>
  <si>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</si>
  <si>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</si>
  <si>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</si>
  <si>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</si>
  <si>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</si>
  <si>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</si>
  <si>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</si>
  <si>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</si>
  <si>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</si>
  <si>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</si>
  <si>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</si>
  <si>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</si>
  <si>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</si>
  <si>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</si>
  <si>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</si>
  <si>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</si>
  <si>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</si>
  <si>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</si>
  <si>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</si>
  <si>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</si>
  <si>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</si>
  <si>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</si>
  <si>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</si>
  <si>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</si>
  <si>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</si>
  <si>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</si>
  <si>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</si>
  <si>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</si>
  <si>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</si>
  <si>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</si>
  <si>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</si>
  <si>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</si>
  <si>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</si>
  <si>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</si>
  <si>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</si>
  <si>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</si>
  <si>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</si>
  <si>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</si>
  <si>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</si>
  <si>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</si>
  <si>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</si>
  <si>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</si>
  <si>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</si>
  <si>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</si>
  <si>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</si>
  <si>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</si>
  <si>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</si>
  <si>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</si>
  <si>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</si>
  <si>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</si>
  <si>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</si>
  <si>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</si>
  <si>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</si>
  <si>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</si>
  <si>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</si>
  <si>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</si>
  <si>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</si>
  <si>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</si>
  <si>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</si>
  <si>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</si>
  <si>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</si>
  <si>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</si>
  <si>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</si>
  <si>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</si>
  <si>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</si>
  <si>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</si>
  <si>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</si>
  <si>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</si>
  <si>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</si>
  <si>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</si>
  <si>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</si>
  <si>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</si>
  <si>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</si>
  <si>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</si>
  <si>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</si>
  <si>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</si>
  <si>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</si>
  <si>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</si>
  <si>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</si>
  <si>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</si>
  <si>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</si>
  <si>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</si>
  <si>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</si>
  <si>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</si>
  <si>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</si>
  <si>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</si>
  <si>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</si>
  <si>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</si>
  <si>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</si>
  <si>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</si>
  <si>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</si>
  <si>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</si>
  <si>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</si>
  <si>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</si>
  <si>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</si>
  <si>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</si>
  <si>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</si>
  <si>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</si>
  <si>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</si>
  <si>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</si>
  <si>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</si>
  <si>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</si>
  <si>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</si>
  <si>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</si>
  <si>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</si>
  <si>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</si>
  <si>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</si>
  <si>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</si>
  <si>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</si>
  <si>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</si>
  <si>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</si>
  <si>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</si>
  <si>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</si>
  <si>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</si>
  <si>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</si>
  <si>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</si>
  <si>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</si>
  <si>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</si>
  <si>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</si>
  <si>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</si>
  <si>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</si>
  <si>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</si>
  <si>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</si>
  <si>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</si>
  <si>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</si>
  <si>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</si>
  <si>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</si>
  <si>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</si>
  <si>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</si>
  <si>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</si>
  <si>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</si>
  <si>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</si>
  <si>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</si>
  <si>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</si>
  <si>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</si>
  <si>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</si>
  <si>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</si>
  <si>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</si>
  <si>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</si>
  <si>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</si>
  <si>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</si>
  <si>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</si>
  <si>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</si>
  <si>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</si>
  <si>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</si>
  <si>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</si>
  <si>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</si>
  <si>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</si>
  <si>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</si>
  <si>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</si>
  <si>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</si>
  <si>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</si>
  <si>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</si>
  <si>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</si>
  <si>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</si>
  <si>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</si>
  <si>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</si>
  <si>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</si>
  <si>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</si>
  <si>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</si>
  <si>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</si>
  <si>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</si>
  <si>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</si>
  <si>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</si>
  <si>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</si>
  <si>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</si>
  <si>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</si>
  <si>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</si>
  <si>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</si>
  <si>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</si>
  <si>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</si>
  <si>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</si>
  <si>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</si>
  <si>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</si>
  <si>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</si>
  <si>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</si>
  <si>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</si>
  <si>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</si>
  <si>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</si>
  <si>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</si>
  <si>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</si>
  <si>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</si>
  <si>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</si>
  <si>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</si>
  <si>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</si>
  <si>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</si>
  <si>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</si>
  <si>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</si>
  <si>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</si>
  <si>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</si>
  <si>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</si>
  <si>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</si>
  <si>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</si>
  <si>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</si>
  <si>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</si>
  <si>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</si>
  <si>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</si>
  <si>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</si>
  <si>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</si>
  <si>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</si>
  <si>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</si>
  <si>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</si>
  <si>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</si>
  <si>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</si>
  <si>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</si>
  <si>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</si>
  <si>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</si>
  <si>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</si>
  <si>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</si>
  <si>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</si>
  <si>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</si>
  <si>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</si>
  <si>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</si>
  <si>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</si>
  <si>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</si>
  <si>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</si>
  <si>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</si>
  <si>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</si>
  <si>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</si>
  <si>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</si>
  <si>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</si>
  <si>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</si>
  <si>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</si>
  <si>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</si>
  <si>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</si>
  <si>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</si>
  <si>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</si>
  <si>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</si>
  <si>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</si>
  <si>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</si>
  <si>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</si>
  <si>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</si>
  <si>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</si>
  <si>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</si>
  <si>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</si>
  <si>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</si>
  <si>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</si>
  <si>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</si>
  <si>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</si>
  <si>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</si>
  <si>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</si>
  <si>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</si>
  <si>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</si>
  <si>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</si>
  <si>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</si>
  <si>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</si>
  <si>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</si>
  <si>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</si>
  <si>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</si>
  <si>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</si>
  <si>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</si>
  <si>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</si>
  <si>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</si>
  <si>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</si>
  <si>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</si>
  <si>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</si>
  <si>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</si>
  <si>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</si>
  <si>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</si>
  <si>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</si>
  <si>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</si>
  <si>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</si>
  <si>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</si>
  <si>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</si>
  <si>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</si>
  <si>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</si>
  <si>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</si>
  <si>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</si>
  <si>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</si>
  <si>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</si>
  <si>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</si>
  <si>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</si>
  <si>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</si>
  <si>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</si>
  <si>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</si>
  <si>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</si>
  <si>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</si>
  <si>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</si>
  <si>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</si>
  <si>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</si>
  <si>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</si>
  <si>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</si>
  <si>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</si>
  <si>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</si>
  <si>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</si>
  <si>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</si>
  <si>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</si>
  <si>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</si>
  <si>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</si>
  <si>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</si>
  <si>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</si>
  <si>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</si>
  <si>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</si>
  <si>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</si>
  <si>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</si>
  <si>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</si>
  <si>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</si>
  <si>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</si>
  <si>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</si>
  <si>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</si>
  <si>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</si>
  <si>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</si>
  <si>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</si>
  <si>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</si>
  <si>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</si>
  <si>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</si>
  <si>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</si>
  <si>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</si>
  <si>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</si>
  <si>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</si>
  <si>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</si>
  <si>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</si>
  <si>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</si>
  <si>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</si>
  <si>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</si>
  <si>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</si>
  <si>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</si>
  <si>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</si>
  <si>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</si>
  <si>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</si>
  <si>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</si>
  <si>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</si>
  <si>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</si>
  <si>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</si>
  <si>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</si>
  <si>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</si>
  <si>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</si>
  <si>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</si>
  <si>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</si>
  <si>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</si>
  <si>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</si>
  <si>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</si>
  <si>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</si>
  <si>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</si>
  <si>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</si>
  <si>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</si>
  <si>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</si>
  <si>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</si>
  <si>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</si>
  <si>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</si>
  <si>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</si>
  <si>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</si>
  <si>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</si>
  <si>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</si>
  <si>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</si>
  <si>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</si>
  <si>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</si>
  <si>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</si>
  <si>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</si>
  <si>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</si>
  <si>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</si>
  <si>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</si>
  <si>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</si>
  <si>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</si>
  <si>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</si>
  <si>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</si>
  <si>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</si>
  <si>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</si>
  <si>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</si>
  <si>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</si>
  <si>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</si>
  <si>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</si>
  <si>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</si>
  <si>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</si>
  <si>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</si>
  <si>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</si>
  <si>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</si>
  <si>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</si>
  <si>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</si>
  <si>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</si>
  <si>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</si>
  <si>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</si>
  <si>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</si>
  <si>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</si>
  <si>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</si>
  <si>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</si>
  <si>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</si>
  <si>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</si>
  <si>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</si>
  <si>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</si>
  <si>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</si>
  <si>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</si>
  <si>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</si>
  <si>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</si>
  <si>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</si>
  <si>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</si>
  <si>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</si>
  <si>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</si>
  <si>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</si>
  <si>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</si>
  <si>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</si>
  <si>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</si>
  <si>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</si>
  <si>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</si>
  <si>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</si>
  <si>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</si>
  <si>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</si>
  <si>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</si>
  <si>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</si>
  <si>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</si>
  <si>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</si>
  <si>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</si>
  <si>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</si>
  <si>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</si>
  <si>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</si>
  <si>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</si>
  <si>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</si>
  <si>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</si>
  <si>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</si>
  <si>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</si>
  <si>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</si>
  <si>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</si>
  <si>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</si>
  <si>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</si>
  <si>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</si>
  <si>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</si>
  <si>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</si>
  <si>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</si>
  <si>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</si>
  <si>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</si>
  <si>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</si>
  <si>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</si>
  <si>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</si>
  <si>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</si>
  <si>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</si>
  <si>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</si>
  <si>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</si>
  <si>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</si>
  <si>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</si>
  <si>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</si>
  <si>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</si>
  <si>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</si>
  <si>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</si>
  <si>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</si>
  <si>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</si>
  <si>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</si>
  <si>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</si>
  <si>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</si>
  <si>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</si>
  <si>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</si>
  <si>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</si>
  <si>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</si>
  <si>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</si>
  <si>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</si>
  <si>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</si>
  <si>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</si>
  <si>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</si>
  <si>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</si>
  <si>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</si>
  <si>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</si>
  <si>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</si>
  <si>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</si>
  <si>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</si>
  <si>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</si>
  <si>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</si>
  <si>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</si>
  <si>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</si>
  <si>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</si>
  <si>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</si>
  <si>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</si>
  <si>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</si>
  <si>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</si>
  <si>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</si>
  <si>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</si>
  <si>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</si>
  <si>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</si>
  <si>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</si>
  <si>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</si>
  <si>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</si>
  <si>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</si>
  <si>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</si>
  <si>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</si>
  <si>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</si>
  <si>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</si>
  <si>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</si>
  <si>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</si>
  <si>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</si>
  <si>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</si>
  <si>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</si>
  <si>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</si>
  <si>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</si>
  <si>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</si>
  <si>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</si>
  <si>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</si>
  <si>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</si>
  <si>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</si>
  <si>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</si>
  <si>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</si>
  <si>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</si>
  <si>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</si>
  <si>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</si>
  <si>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</si>
  <si>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</si>
  <si>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</si>
  <si>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</si>
  <si>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</si>
  <si>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</si>
  <si>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</si>
  <si>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</si>
  <si>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</si>
  <si>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</si>
  <si>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</si>
  <si>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</si>
  <si>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</si>
  <si>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</si>
  <si>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</si>
  <si>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</si>
  <si>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</si>
  <si>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</si>
  <si>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</si>
  <si>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</si>
  <si>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</si>
  <si>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</si>
  <si>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</si>
  <si>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</si>
  <si>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</si>
  <si>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</si>
  <si>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</si>
  <si>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</si>
  <si>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</si>
  <si>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</si>
  <si>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</si>
  <si>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</si>
  <si>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</si>
  <si>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</si>
  <si>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</si>
  <si>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</si>
  <si>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</si>
  <si>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</si>
  <si>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</si>
  <si>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</si>
  <si>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</si>
  <si>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</si>
  <si>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</si>
  <si>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</si>
  <si>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</si>
  <si>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</si>
  <si>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</si>
  <si>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</si>
  <si>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</si>
  <si>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</si>
  <si>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</si>
  <si>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</si>
  <si>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</si>
  <si>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</si>
  <si>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</si>
  <si>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</si>
  <si>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</si>
  <si>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</si>
  <si>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</si>
  <si>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</si>
  <si>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</si>
  <si>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</si>
  <si>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</si>
  <si>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</si>
  <si>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</si>
  <si>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</si>
  <si>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</si>
  <si>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</si>
  <si>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</si>
  <si>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</si>
  <si>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</si>
  <si>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</si>
  <si>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</si>
  <si>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</si>
  <si>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</si>
  <si>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</si>
  <si>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</si>
  <si>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</si>
  <si>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</si>
  <si>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</si>
  <si>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</si>
  <si>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</si>
  <si>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</si>
  <si>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</si>
  <si>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</si>
  <si>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</si>
  <si>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</si>
  <si>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</si>
  <si>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</si>
  <si>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</si>
  <si>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</si>
  <si>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</si>
  <si>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</si>
  <si>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</si>
  <si>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</si>
  <si>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</si>
  <si>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</si>
  <si>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</si>
  <si>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</si>
  <si>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</si>
  <si>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</si>
  <si>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</si>
  <si>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</si>
  <si>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</si>
  <si>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</si>
  <si>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</si>
  <si>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</si>
  <si>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</si>
  <si>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</si>
  <si>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</si>
  <si>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</si>
  <si>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</si>
  <si>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</si>
  <si>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</si>
  <si>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</si>
  <si>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</si>
  <si>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</si>
  <si>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</si>
  <si>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</si>
  <si>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</si>
  <si>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</si>
  <si>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</si>
  <si>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</si>
  <si>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</si>
  <si>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</si>
  <si>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</si>
  <si>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</si>
  <si>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</si>
  <si>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</si>
  <si>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</si>
  <si>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</si>
  <si>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</si>
  <si>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</si>
  <si>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</si>
  <si>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</si>
  <si>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</si>
  <si>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</si>
  <si>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</si>
  <si>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</si>
  <si>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</si>
  <si>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</si>
  <si>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</si>
  <si>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</si>
  <si>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</si>
  <si>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</si>
  <si>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</si>
  <si>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</si>
  <si>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</si>
  <si>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</si>
  <si>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</si>
  <si>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</si>
  <si>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</si>
  <si>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</si>
  <si>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</si>
  <si>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</si>
  <si>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</si>
  <si>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</si>
  <si>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</si>
  <si>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</si>
  <si>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</si>
  <si>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</si>
  <si>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</si>
  <si>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</si>
  <si>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</si>
  <si>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</si>
  <si>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</si>
  <si>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</si>
  <si>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</si>
  <si>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</si>
  <si>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</si>
  <si>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</si>
  <si>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</si>
  <si>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</si>
  <si>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</si>
  <si>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</si>
  <si>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</si>
  <si>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</si>
  <si>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</si>
  <si>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</si>
  <si>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</si>
  <si>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</si>
  <si>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</si>
  <si>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</si>
  <si>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</si>
  <si>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</si>
  <si>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</si>
  <si>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</si>
  <si>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</si>
  <si>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</si>
  <si>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</si>
  <si>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</si>
  <si>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</si>
  <si>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</si>
  <si>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</si>
  <si>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</si>
  <si>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</si>
  <si>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</si>
  <si>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</si>
  <si>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</si>
  <si>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</si>
  <si>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</si>
  <si>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</si>
  <si>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</si>
  <si>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</si>
  <si>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</si>
  <si>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</si>
  <si>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</si>
  <si>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</si>
  <si>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</si>
  <si>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</si>
  <si>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</si>
  <si>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</si>
  <si>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</si>
  <si>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</si>
  <si>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</si>
  <si>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</si>
  <si>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</si>
  <si>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</si>
  <si>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</si>
  <si>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</si>
  <si>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</si>
  <si>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</si>
  <si>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</si>
  <si>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</si>
  <si>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</si>
  <si>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</si>
  <si>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</si>
  <si>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</si>
  <si>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</si>
  <si>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</si>
  <si>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</si>
  <si>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</si>
  <si>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</si>
  <si>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</si>
  <si>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</si>
  <si>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</si>
  <si>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</si>
  <si>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</si>
  <si>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</si>
  <si>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</si>
  <si>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</si>
  <si>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</si>
  <si>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</si>
  <si>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</si>
  <si>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</si>
  <si>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</si>
  <si>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</si>
  <si>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</si>
  <si>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</si>
  <si>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</si>
  <si>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</si>
  <si>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</si>
  <si>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</si>
  <si>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</si>
  <si>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</si>
  <si>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</si>
  <si>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</si>
  <si>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</si>
  <si>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</si>
  <si>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</si>
  <si>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</si>
  <si>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</si>
  <si>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</si>
  <si>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</si>
  <si>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</si>
  <si>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</si>
  <si>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</si>
  <si>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</si>
  <si>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</si>
  <si>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</si>
  <si>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</si>
  <si>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</si>
  <si>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</si>
  <si>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</si>
  <si>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</si>
  <si>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</si>
  <si>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</si>
  <si>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</si>
  <si>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</si>
  <si>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</si>
  <si>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</si>
  <si>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</si>
  <si>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</si>
  <si>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</si>
  <si>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</si>
  <si>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</si>
  <si>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</si>
  <si>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</si>
  <si>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</si>
  <si>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</si>
  <si>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</si>
  <si>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</si>
  <si>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</si>
  <si>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</si>
  <si>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</si>
  <si>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</si>
  <si>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</si>
  <si>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</si>
  <si>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</si>
  <si>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</si>
  <si>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</si>
  <si>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</si>
  <si>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</si>
  <si>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</si>
  <si>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</si>
  <si>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</si>
  <si>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</si>
  <si>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</si>
  <si>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</si>
  <si>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</si>
  <si>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</si>
  <si>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</si>
  <si>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</si>
  <si>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</si>
  <si>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</si>
  <si>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</si>
  <si>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</si>
  <si>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</si>
  <si>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</si>
  <si>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</si>
  <si>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</si>
  <si>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</si>
  <si>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</si>
  <si>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</si>
  <si>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</si>
  <si>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</si>
  <si>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</si>
  <si>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</si>
  <si>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</si>
  <si>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</si>
  <si>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</si>
  <si>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</si>
  <si>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</si>
  <si>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</si>
  <si>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</si>
  <si>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</si>
  <si>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</si>
  <si>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</si>
  <si>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</si>
  <si>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</si>
  <si>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</si>
  <si>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</si>
  <si>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</si>
  <si>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</si>
  <si>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</si>
  <si>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</si>
  <si>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</si>
  <si>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</si>
  <si>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</si>
  <si>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</si>
  <si>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</si>
  <si>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</si>
  <si>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</si>
  <si>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</si>
  <si>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</si>
  <si>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</si>
  <si>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</si>
  <si>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</si>
  <si>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</si>
  <si>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</si>
  <si>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</si>
  <si>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</si>
  <si>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</si>
  <si>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</si>
  <si>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</si>
  <si>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</si>
  <si>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</si>
  <si>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</si>
  <si>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</si>
  <si>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</si>
  <si>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</si>
  <si>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</si>
  <si>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</si>
  <si>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</si>
  <si>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</si>
  <si>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</si>
  <si>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</si>
  <si>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</si>
  <si>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</si>
  <si>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</si>
  <si>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</si>
  <si>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</si>
  <si>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</si>
  <si>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</si>
  <si>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</si>
  <si>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</si>
  <si>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</si>
  <si>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</si>
  <si>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</si>
  <si>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</si>
  <si>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</si>
  <si>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</si>
  <si>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</si>
  <si>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</si>
  <si>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</si>
  <si>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</si>
  <si>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</si>
  <si>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</si>
  <si>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</si>
  <si>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</si>
  <si>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</si>
  <si>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</si>
  <si>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</si>
  <si>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</si>
  <si>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</si>
  <si>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</si>
  <si>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</si>
  <si>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</si>
  <si>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</si>
  <si>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</si>
  <si>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</si>
  <si>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</si>
  <si>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</si>
  <si>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</si>
  <si>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</si>
  <si>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</si>
  <si>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</si>
  <si>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</si>
  <si>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</si>
  <si>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</si>
  <si>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</si>
  <si>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</si>
  <si>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</si>
  <si>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</si>
  <si>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</si>
  <si>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</si>
  <si>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</si>
  <si>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</si>
  <si>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</si>
  <si>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</si>
  <si>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</si>
  <si>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</si>
  <si>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</si>
  <si>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</si>
  <si>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</si>
  <si>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</si>
  <si>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</si>
  <si>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</si>
  <si>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</si>
  <si>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</si>
  <si>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</si>
  <si>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</si>
  <si>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</si>
  <si>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</si>
  <si>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</si>
  <si>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</si>
  <si>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</si>
  <si>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</si>
  <si>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</si>
  <si>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</si>
  <si>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</si>
  <si>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</si>
  <si>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</si>
  <si>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</si>
  <si>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</si>
  <si>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</si>
  <si>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</si>
  <si>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</si>
  <si>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</si>
  <si>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</si>
  <si>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</si>
  <si>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</si>
  <si>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</si>
  <si>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</si>
  <si>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</si>
  <si>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</si>
  <si>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</si>
  <si>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</si>
  <si>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</si>
  <si>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</si>
  <si>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</si>
  <si>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</si>
  <si>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</si>
  <si>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</si>
  <si>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</si>
  <si>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</si>
  <si>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</si>
  <si>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</si>
  <si>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</si>
  <si>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</si>
  <si>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</si>
  <si>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</si>
  <si>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</si>
  <si>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</si>
  <si>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</si>
  <si>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</si>
  <si>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</si>
  <si>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</si>
  <si>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</si>
  <si>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</si>
  <si>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</si>
  <si>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</si>
  <si>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</si>
  <si>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</si>
  <si>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</si>
  <si>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</si>
  <si>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</si>
  <si>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</si>
  <si>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</si>
  <si>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</si>
  <si>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</si>
  <si>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</si>
  <si>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</si>
  <si>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</si>
  <si>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</si>
  <si>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</si>
  <si>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</si>
  <si>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</si>
  <si>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</si>
  <si>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</si>
  <si>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</si>
  <si>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</si>
  <si>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</si>
  <si>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</si>
  <si>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</si>
  <si>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</si>
  <si>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</si>
  <si>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</si>
  <si>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</si>
  <si>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</si>
  <si>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</si>
  <si>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</si>
  <si>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</si>
  <si>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</si>
  <si>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</si>
  <si>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</si>
  <si>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</si>
  <si>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</si>
  <si>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</si>
  <si>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</si>
  <si>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</si>
  <si>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</si>
  <si>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</si>
  <si>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</si>
  <si>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</si>
  <si>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</si>
  <si>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</si>
  <si>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</si>
  <si>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</si>
  <si>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</si>
  <si>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</si>
  <si>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</si>
  <si>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</si>
  <si>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</si>
  <si>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</si>
  <si>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</si>
  <si>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</si>
  <si>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</si>
  <si>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</si>
  <si>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</si>
  <si>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</si>
  <si>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</si>
  <si>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</si>
  <si>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</si>
  <si>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</si>
  <si>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</si>
  <si>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</si>
  <si>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</si>
  <si>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</si>
  <si>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</si>
  <si>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</si>
  <si>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</si>
  <si>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</si>
  <si>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</si>
  <si>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</si>
  <si>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</si>
  <si>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</si>
  <si>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</si>
  <si>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</si>
  <si>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</si>
  <si>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</si>
  <si>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</si>
  <si>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</si>
  <si>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</si>
  <si>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</si>
  <si>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</si>
  <si>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</si>
  <si>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</si>
  <si>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</si>
  <si>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</si>
  <si>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</si>
  <si>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</si>
  <si>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</si>
  <si>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</si>
  <si>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</si>
  <si>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</si>
  <si>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</si>
  <si>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</si>
  <si>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</si>
  <si>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</si>
  <si>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</si>
  <si>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</si>
  <si>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</si>
  <si>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</si>
  <si>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</si>
  <si>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</si>
  <si>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</si>
  <si>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</si>
  <si>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</si>
  <si>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</si>
  <si>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</si>
  <si>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</si>
  <si>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</si>
  <si>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</si>
  <si>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</si>
  <si>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</si>
  <si>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</si>
  <si>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</si>
  <si>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</si>
  <si>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</si>
  <si>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</si>
  <si>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</si>
  <si>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</si>
  <si>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</si>
  <si>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</si>
  <si>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</si>
  <si>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</si>
  <si>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</si>
  <si>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</si>
  <si>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</si>
  <si>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</si>
  <si>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</si>
  <si>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</si>
  <si>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</si>
  <si>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</si>
  <si>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</si>
  <si>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</si>
  <si>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</si>
  <si>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</si>
  <si>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</si>
  <si>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</si>
  <si>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</si>
  <si>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</si>
  <si>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</si>
  <si>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</si>
  <si>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</si>
  <si>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</si>
  <si>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</si>
  <si>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</si>
  <si>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</si>
  <si>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</si>
  <si>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</si>
  <si>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</si>
  <si>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</si>
  <si>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</si>
  <si>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</si>
  <si>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</si>
  <si>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</si>
  <si>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</si>
  <si>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</si>
  <si>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</si>
  <si>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</si>
  <si>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</si>
  <si>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</si>
  <si>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</si>
  <si>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</si>
  <si>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</si>
  <si>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</si>
  <si>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</si>
  <si>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</si>
  <si>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</si>
  <si>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</si>
  <si>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</si>
  <si>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</si>
  <si>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</si>
  <si>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</si>
  <si>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</si>
  <si>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</si>
  <si>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</si>
  <si>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</si>
  <si>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</si>
  <si>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</si>
  <si>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</si>
  <si>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</si>
  <si>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</si>
  <si>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</si>
  <si>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</si>
  <si>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</si>
  <si>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</si>
  <si>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</si>
  <si>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</si>
  <si>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</si>
  <si>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</si>
  <si>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</si>
  <si>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</si>
  <si>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</si>
  <si>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</si>
  <si>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</si>
  <si>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</si>
  <si>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</si>
  <si>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</si>
  <si>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</si>
  <si>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</si>
  <si>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</si>
  <si>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</si>
  <si>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</si>
  <si>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</si>
  <si>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</si>
  <si>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</si>
  <si>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</si>
  <si>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</si>
  <si>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</si>
  <si>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</si>
  <si>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</si>
  <si>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</si>
  <si>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</si>
  <si>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</si>
  <si>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</si>
  <si>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</si>
  <si>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</si>
  <si>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</si>
  <si>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</si>
  <si>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</si>
  <si>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</si>
  <si>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</si>
  <si>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</si>
  <si>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</si>
  <si>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</si>
  <si>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</si>
  <si>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</si>
  <si>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</si>
  <si>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</si>
  <si>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</si>
  <si>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</si>
  <si>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</si>
  <si>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</si>
  <si>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</si>
  <si>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</si>
  <si>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</si>
  <si>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</si>
  <si>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</si>
  <si>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</si>
  <si>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</si>
  <si>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</si>
  <si>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</si>
  <si>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</si>
  <si>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</si>
  <si>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</si>
  <si>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</si>
  <si>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</si>
  <si>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</si>
  <si>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</si>
  <si>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</si>
  <si>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</si>
  <si>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</si>
  <si>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</si>
  <si>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</si>
  <si>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</si>
  <si>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</si>
  <si>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</si>
  <si>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</si>
  <si>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</si>
  <si>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</si>
  <si>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</si>
  <si>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</si>
  <si>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</si>
  <si>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</si>
  <si>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</si>
  <si>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</si>
  <si>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</si>
  <si>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</si>
  <si>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</si>
  <si>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</si>
  <si>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</si>
  <si>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</si>
  <si>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</si>
  <si>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</si>
  <si>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</si>
  <si>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</si>
  <si>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</si>
  <si>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</si>
  <si>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</si>
  <si>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</si>
  <si>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</si>
  <si>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</si>
  <si>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</si>
  <si>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</si>
  <si>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</si>
  <si>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</si>
  <si>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</si>
  <si>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</si>
  <si>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</si>
  <si>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</si>
  <si>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</si>
  <si>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</si>
  <si>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</si>
  <si>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</si>
  <si>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</si>
  <si>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</si>
  <si>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</si>
  <si>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</si>
  <si>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</si>
  <si>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</si>
  <si>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</si>
  <si>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</si>
  <si>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</si>
  <si>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</si>
  <si>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</si>
  <si>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</si>
  <si>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</si>
  <si>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</si>
  <si>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</si>
  <si>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</si>
  <si>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</si>
  <si>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</si>
  <si>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</si>
  <si>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</si>
  <si>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</si>
  <si>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</si>
  <si>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</si>
  <si>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</si>
  <si>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</si>
  <si>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</si>
  <si>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</si>
  <si>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</si>
  <si>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</si>
  <si>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</si>
  <si>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</si>
  <si>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</si>
  <si>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</si>
  <si>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</si>
  <si>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</si>
  <si>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</si>
  <si>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</si>
  <si>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</si>
  <si>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</si>
  <si>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</si>
  <si>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</si>
  <si>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</si>
  <si>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</si>
  <si>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</si>
  <si>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</si>
  <si>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</si>
  <si>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</si>
  <si>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</si>
  <si>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</si>
  <si>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</si>
  <si>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</si>
  <si>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</si>
  <si>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</si>
  <si>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</si>
  <si>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</si>
  <si>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</si>
  <si>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</si>
  <si>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</si>
  <si>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</si>
  <si>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</si>
  <si>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</si>
  <si>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</si>
  <si>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</si>
  <si>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</si>
  <si>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</si>
  <si>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</si>
  <si>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</si>
  <si>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</si>
  <si>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</si>
  <si>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</si>
  <si>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</si>
  <si>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</si>
  <si>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</si>
  <si>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</si>
  <si>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</si>
  <si>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</si>
  <si>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</si>
  <si>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</si>
  <si>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</si>
  <si>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</si>
  <si>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</si>
  <si>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</si>
  <si>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</si>
  <si>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</si>
  <si>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</si>
  <si>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</si>
  <si>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</si>
  <si>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</si>
  <si>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</si>
  <si>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</si>
  <si>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</si>
  <si>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</si>
  <si>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</si>
  <si>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</si>
  <si>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</si>
  <si>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</si>
  <si>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</si>
  <si>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</si>
  <si>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</si>
  <si>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</si>
  <si>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</si>
  <si>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</si>
  <si>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</si>
  <si>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</si>
  <si>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</si>
  <si>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</si>
  <si>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</si>
  <si>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</si>
  <si>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</si>
  <si>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</si>
  <si>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</si>
  <si>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</si>
  <si>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</si>
  <si>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</si>
  <si>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</si>
  <si>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</si>
  <si>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</si>
  <si>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</si>
  <si>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</si>
  <si>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</si>
  <si>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</si>
  <si>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</si>
  <si>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</si>
  <si>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</si>
  <si>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</si>
  <si>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</si>
  <si>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</si>
  <si>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</si>
  <si>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</si>
  <si>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</si>
  <si>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</si>
  <si>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</si>
  <si>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</si>
  <si>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</si>
  <si>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</si>
  <si>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</si>
  <si>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</si>
  <si>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</si>
  <si>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</si>
  <si>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</si>
  <si>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</si>
  <si>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</si>
  <si>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</si>
  <si>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</si>
  <si>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</si>
  <si>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</si>
  <si>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</si>
  <si>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</si>
  <si>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</si>
  <si>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</si>
  <si>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</si>
  <si>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</si>
  <si>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</si>
  <si>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</si>
  <si>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</si>
  <si>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</si>
  <si>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</si>
  <si>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</si>
  <si>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</si>
  <si>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</si>
  <si>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</si>
  <si>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</si>
  <si>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</si>
  <si>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</si>
  <si>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</si>
  <si>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</si>
  <si>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</si>
  <si>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</si>
  <si>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</si>
  <si>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</si>
  <si>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</si>
  <si>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</si>
  <si>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</si>
  <si>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</si>
  <si>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</si>
  <si>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</si>
  <si>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</si>
  <si>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</si>
  <si>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</si>
  <si>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</si>
  <si>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</si>
  <si>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</si>
  <si>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</si>
  <si>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</si>
  <si>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</si>
  <si>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</si>
  <si>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</si>
  <si>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</si>
  <si>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</si>
  <si>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</si>
  <si>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</si>
  <si>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</si>
  <si>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</si>
  <si>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</si>
  <si>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</si>
  <si>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</si>
  <si>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</si>
  <si>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</si>
  <si>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</si>
  <si>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</si>
  <si>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</si>
  <si>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</si>
  <si>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</si>
  <si>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</si>
  <si>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</si>
  <si>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</si>
  <si>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</si>
  <si>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</si>
  <si>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</si>
  <si>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</si>
  <si>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</si>
  <si>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</si>
  <si>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</si>
  <si>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</si>
  <si>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</si>
  <si>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</si>
  <si>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</si>
  <si>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</si>
  <si>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</si>
  <si>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</si>
  <si>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</si>
  <si>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</si>
  <si>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</si>
  <si>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</si>
  <si>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</si>
  <si>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</si>
  <si>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</si>
  <si>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</si>
  <si>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</si>
  <si>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</si>
  <si>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</si>
  <si>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</si>
  <si>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</si>
  <si>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</si>
  <si>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</si>
  <si>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</si>
  <si>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</si>
  <si>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</si>
  <si>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</si>
  <si>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</si>
  <si>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</si>
  <si>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</si>
  <si>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</si>
  <si>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</si>
  <si>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</si>
  <si>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</si>
  <si>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</si>
  <si>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</si>
  <si>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</si>
  <si>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</si>
  <si>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</si>
  <si>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</si>
  <si>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</si>
  <si>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</si>
  <si>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</si>
  <si>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</si>
  <si>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</si>
  <si>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</si>
  <si>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</si>
  <si>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</si>
  <si>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</si>
  <si>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</si>
  <si>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</si>
  <si>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</si>
  <si>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</si>
  <si>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</si>
  <si>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</si>
  <si>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</si>
  <si>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</si>
  <si>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</si>
  <si>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</si>
  <si>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</si>
  <si>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</si>
  <si>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</si>
  <si>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</si>
  <si>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</si>
  <si>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</si>
  <si>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</si>
  <si>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</si>
  <si>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</si>
  <si>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</si>
  <si>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</si>
  <si>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</si>
  <si>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</si>
  <si>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</si>
  <si>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</si>
  <si>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</si>
  <si>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</si>
  <si>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</si>
  <si>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</si>
  <si>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</si>
  <si>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</si>
  <si>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</si>
  <si>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</si>
  <si>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</si>
  <si>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</si>
  <si>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</si>
  <si>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</si>
  <si>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</si>
  <si>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</si>
  <si>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</si>
  <si>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</si>
  <si>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</si>
  <si>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</si>
  <si>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</si>
  <si>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</si>
  <si>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</si>
  <si>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</si>
  <si>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</si>
  <si>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</si>
  <si>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</si>
  <si>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</si>
  <si>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</si>
  <si>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</si>
  <si>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</si>
  <si>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</si>
  <si>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</si>
  <si>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</si>
  <si>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</si>
  <si>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</si>
  <si>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</si>
  <si>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</si>
  <si>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</si>
  <si>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</si>
  <si>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</si>
  <si>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</si>
  <si>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</si>
  <si>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</si>
  <si>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</si>
  <si>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</si>
  <si>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</si>
  <si>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</si>
  <si>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</si>
  <si>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</si>
  <si>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</si>
  <si>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</si>
  <si>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</si>
  <si>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</si>
  <si>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</si>
  <si>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</si>
  <si>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</si>
  <si>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</si>
  <si>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</si>
  <si>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</si>
  <si>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</si>
  <si>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</si>
  <si>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</si>
  <si>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</si>
  <si>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</si>
  <si>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</si>
  <si>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</si>
  <si>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</si>
  <si>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</si>
  <si>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</si>
  <si>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</si>
  <si>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</si>
  <si>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</si>
  <si>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</si>
  <si>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</si>
  <si>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</si>
  <si>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</si>
  <si>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</si>
  <si>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</si>
  <si>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</si>
  <si>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</si>
  <si>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</si>
  <si>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</si>
  <si>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</si>
  <si>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</si>
  <si>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</si>
  <si>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</si>
  <si>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</si>
  <si>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</si>
  <si>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</si>
  <si>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</si>
  <si>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</si>
  <si>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</si>
  <si>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</si>
  <si>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</si>
  <si>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</si>
  <si>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</si>
  <si>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</si>
  <si>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</si>
  <si>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</si>
  <si>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</si>
  <si>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</si>
  <si>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</si>
  <si>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</si>
  <si>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</si>
  <si>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</si>
  <si>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</si>
  <si>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</si>
  <si>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</si>
  <si>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</si>
  <si>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</si>
  <si>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</si>
  <si>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</si>
  <si>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</si>
  <si>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</si>
  <si>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</si>
  <si>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</si>
  <si>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</si>
  <si>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</si>
  <si>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</si>
  <si>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</si>
  <si>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</si>
  <si>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</si>
  <si>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</si>
  <si>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</si>
  <si>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</si>
  <si>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</si>
  <si>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</si>
  <si>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</si>
  <si>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</si>
  <si>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</si>
  <si>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</si>
  <si>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</si>
  <si>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</si>
  <si>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</si>
  <si>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</si>
  <si>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</si>
  <si>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</si>
  <si>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</si>
  <si>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</si>
  <si>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</si>
  <si>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</si>
  <si>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</si>
  <si>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</si>
  <si>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</si>
  <si>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</si>
  <si>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</si>
  <si>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</si>
  <si>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</si>
  <si>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</si>
  <si>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</si>
  <si>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</si>
  <si>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</si>
  <si>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</si>
  <si>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</si>
  <si>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</si>
  <si>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</si>
  <si>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</si>
  <si>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</si>
  <si>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</si>
  <si>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</si>
  <si>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</si>
  <si>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</si>
  <si>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</si>
  <si>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</si>
  <si>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</si>
  <si>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</si>
  <si>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</si>
  <si>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</si>
  <si>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</si>
  <si>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</si>
  <si>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</si>
  <si>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</si>
  <si>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</si>
  <si>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</si>
  <si>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</si>
  <si>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</si>
  <si>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</si>
  <si>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</si>
  <si>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</si>
  <si>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</si>
  <si>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</si>
  <si>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</si>
  <si>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</si>
  <si>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</si>
  <si>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</si>
  <si>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</si>
  <si>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</si>
  <si>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</si>
  <si>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</si>
  <si>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</si>
  <si>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</si>
  <si>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</si>
  <si>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</si>
  <si>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</si>
  <si>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</si>
  <si>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</si>
  <si>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</si>
  <si>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</si>
  <si>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</si>
  <si>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</si>
  <si>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</si>
  <si>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</si>
  <si>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</si>
  <si>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</si>
  <si>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</si>
  <si>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</si>
  <si>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</si>
  <si>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</si>
  <si>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</si>
  <si>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</si>
  <si>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</si>
  <si>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</si>
  <si>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</si>
  <si>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</si>
  <si>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</si>
  <si>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</si>
  <si>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</si>
  <si>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</si>
  <si>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</si>
  <si>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</si>
  <si>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</si>
  <si>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</si>
  <si>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</si>
  <si>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</si>
  <si>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</si>
  <si>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</si>
  <si>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</si>
  <si>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</si>
  <si>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</si>
  <si>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</si>
  <si>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</si>
  <si>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</si>
  <si>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</si>
  <si>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</si>
  <si>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</si>
  <si>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</si>
  <si>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</si>
  <si>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</si>
  <si>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</si>
  <si>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</si>
  <si>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</si>
  <si>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</si>
  <si>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</si>
  <si>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</si>
  <si>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</si>
  <si>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</si>
  <si>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</si>
  <si>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</si>
  <si>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</si>
  <si>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</si>
  <si>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</si>
  <si>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</si>
  <si>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</si>
  <si>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</si>
  <si>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</si>
  <si>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</si>
  <si>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</si>
  <si>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</si>
  <si>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</si>
  <si>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</si>
  <si>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</si>
  <si>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</si>
  <si>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</si>
  <si>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</si>
  <si>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</si>
  <si>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</si>
  <si>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</si>
  <si>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</si>
  <si>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</si>
  <si>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</si>
  <si>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</si>
  <si>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</si>
  <si>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</si>
  <si>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</si>
  <si>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</si>
  <si>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</si>
  <si>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</si>
  <si>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</si>
  <si>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</si>
  <si>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</si>
  <si>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</si>
  <si>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</si>
  <si>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</si>
  <si>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</si>
  <si>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</si>
  <si>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</si>
  <si>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</si>
  <si>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</si>
  <si>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</si>
  <si>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</si>
  <si>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</si>
  <si>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</si>
  <si>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</si>
  <si>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</si>
  <si>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</si>
  <si>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</si>
  <si>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</si>
  <si>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</si>
  <si>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</si>
  <si>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</si>
  <si>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</si>
  <si>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</si>
  <si>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</si>
  <si>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</si>
  <si>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</si>
  <si>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</si>
  <si>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</si>
  <si>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</si>
  <si>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</si>
  <si>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</si>
  <si>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</si>
  <si>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</si>
  <si>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</si>
  <si>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</si>
  <si>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</si>
  <si>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</si>
  <si>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</si>
  <si>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</si>
  <si>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</si>
  <si>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</si>
  <si>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</si>
  <si>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</si>
  <si>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</si>
  <si>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</si>
  <si>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</si>
  <si>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</si>
  <si>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</si>
  <si>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</si>
  <si>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</si>
  <si>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</si>
  <si>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</si>
  <si>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</si>
  <si>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</si>
  <si>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</si>
  <si>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</si>
  <si>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</si>
  <si>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</si>
  <si>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</si>
  <si>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</si>
  <si>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</si>
  <si>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</si>
  <si>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</si>
  <si>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</si>
  <si>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</si>
  <si>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</si>
  <si>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</si>
  <si>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</si>
  <si>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</si>
  <si>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</si>
  <si>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</si>
  <si>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</si>
  <si>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</si>
  <si>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</si>
  <si>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</si>
  <si>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</si>
  <si>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</si>
  <si>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</si>
  <si>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</si>
  <si>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</si>
  <si>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</si>
  <si>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</si>
  <si>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</si>
  <si>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</si>
  <si>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</si>
  <si>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</si>
  <si>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</si>
  <si>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</si>
  <si>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</si>
  <si>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</si>
  <si>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</si>
  <si>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</si>
  <si>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</si>
  <si>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</si>
  <si>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</si>
  <si>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</si>
  <si>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</si>
  <si>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</si>
  <si>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</si>
  <si>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</si>
  <si>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</si>
  <si>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</si>
  <si>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</si>
  <si>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</si>
  <si>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</si>
  <si>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</si>
  <si>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</si>
  <si>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</si>
  <si>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</si>
  <si>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</si>
  <si>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</si>
  <si>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</si>
  <si>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</si>
  <si>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</si>
  <si>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</si>
  <si>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</si>
  <si>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</si>
  <si>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</si>
  <si>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</si>
  <si>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</si>
  <si>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</si>
  <si>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</si>
  <si>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</si>
  <si>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</si>
  <si>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</si>
  <si>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</si>
  <si>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</si>
  <si>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</si>
  <si>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</si>
  <si>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</si>
  <si>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</si>
  <si>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</si>
  <si>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</si>
  <si>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</si>
  <si>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</si>
  <si>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</si>
  <si>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</si>
  <si>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</si>
  <si>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</si>
  <si>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</si>
  <si>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</si>
  <si>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</si>
  <si>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</si>
  <si>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</si>
  <si>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</si>
  <si>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</si>
  <si>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</si>
  <si>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</si>
  <si>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</si>
  <si>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</si>
  <si>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</si>
  <si>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</si>
  <si>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</si>
  <si>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</si>
  <si>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</si>
  <si>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</si>
  <si>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</si>
  <si>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</si>
  <si>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</si>
  <si>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</si>
  <si>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</si>
  <si>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</si>
  <si>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</si>
  <si>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</si>
  <si>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</si>
  <si>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</si>
  <si>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</si>
  <si>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</si>
  <si>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</si>
  <si>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</si>
  <si>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</si>
  <si>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</si>
  <si>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</si>
  <si>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</si>
  <si>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</si>
  <si>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</si>
  <si>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</si>
  <si>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</si>
  <si>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</si>
  <si>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</si>
  <si>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</si>
  <si>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</si>
  <si>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</si>
  <si>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</si>
  <si>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</si>
  <si>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</si>
  <si>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</si>
  <si>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</si>
  <si>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</si>
  <si>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</si>
  <si>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</si>
  <si>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</si>
  <si>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</si>
  <si>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</si>
  <si>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</si>
  <si>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</si>
  <si>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</si>
  <si>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</si>
  <si>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</si>
  <si>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</si>
  <si>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</si>
  <si>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</si>
  <si>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</si>
  <si>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</si>
  <si>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</si>
  <si>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</si>
  <si>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</si>
  <si>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</si>
  <si>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</si>
  <si>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</si>
  <si>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</si>
  <si>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</si>
  <si>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</si>
  <si>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</si>
  <si>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</si>
  <si>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</si>
  <si>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</si>
  <si>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</si>
  <si>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</si>
  <si>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</si>
  <si>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</si>
  <si>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</si>
  <si>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</si>
  <si>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</si>
  <si>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</si>
  <si>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</si>
  <si>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</si>
  <si>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</si>
  <si>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</si>
  <si>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</si>
  <si>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</si>
  <si>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</si>
  <si>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</si>
  <si>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</si>
  <si>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</si>
  <si>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</si>
  <si>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</si>
  <si>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</si>
  <si>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</si>
  <si>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</si>
  <si>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</si>
  <si>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</si>
  <si>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</si>
  <si>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</si>
  <si>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</si>
  <si>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</si>
  <si>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</si>
  <si>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</si>
  <si>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</si>
  <si>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</si>
  <si>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</si>
  <si>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</si>
  <si>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</si>
  <si>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</si>
  <si>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</si>
  <si>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</si>
  <si>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</si>
  <si>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</si>
  <si>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</si>
  <si>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</si>
  <si>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</si>
  <si>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</si>
  <si>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</si>
  <si>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</si>
  <si>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</si>
  <si>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</si>
  <si>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</si>
  <si>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</si>
  <si>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</si>
  <si>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</si>
  <si>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</si>
  <si>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</si>
  <si>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</si>
  <si>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</si>
  <si>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</si>
  <si>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</si>
  <si>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</si>
  <si>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</si>
  <si>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</si>
  <si>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</si>
  <si>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</si>
  <si>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</si>
  <si>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</si>
  <si>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</si>
  <si>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</si>
  <si>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</si>
  <si>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</si>
  <si>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</si>
  <si>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</si>
  <si>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</si>
  <si>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</si>
  <si>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</si>
  <si>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</si>
  <si>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</si>
  <si>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</si>
  <si>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</si>
  <si>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</si>
  <si>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</si>
  <si>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</si>
  <si>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</si>
  <si>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</si>
  <si>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</si>
  <si>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</si>
  <si>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</si>
  <si>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</si>
  <si>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</si>
  <si>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</si>
  <si>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</si>
  <si>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</si>
  <si>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</si>
  <si>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</si>
  <si>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</si>
  <si>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</si>
  <si>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</si>
  <si>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</si>
  <si>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</si>
  <si>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</si>
  <si>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</si>
  <si>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</si>
  <si>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</si>
  <si>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</si>
  <si>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</si>
  <si>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</si>
  <si>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</si>
  <si>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</si>
  <si>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</si>
  <si>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</si>
  <si>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</si>
  <si>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</si>
  <si>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</si>
  <si>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</si>
  <si>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</si>
  <si>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</si>
  <si>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</si>
  <si>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</si>
  <si>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</si>
  <si>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</si>
  <si>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</si>
  <si>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</si>
  <si>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</si>
  <si>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</si>
  <si>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</si>
  <si>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</si>
  <si>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</si>
  <si>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</si>
  <si>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</si>
  <si>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</si>
  <si>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</si>
  <si>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</si>
  <si>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</si>
  <si>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</si>
  <si>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</si>
  <si>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</si>
  <si>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</si>
  <si>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</si>
  <si>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</si>
  <si>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</si>
  <si>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</si>
  <si>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</si>
  <si>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</si>
  <si>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</si>
  <si>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</si>
  <si>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</si>
  <si>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</si>
  <si>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</si>
  <si>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</si>
  <si>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</si>
  <si>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</si>
  <si>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</si>
  <si>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</si>
  <si>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</si>
  <si>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</si>
  <si>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</si>
  <si>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</si>
  <si>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</si>
  <si>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</si>
  <si>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</si>
  <si>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</si>
  <si>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</si>
  <si>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</si>
  <si>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</si>
  <si>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</si>
  <si>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</si>
  <si>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</si>
  <si>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</si>
  <si>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</si>
  <si>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</si>
  <si>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</si>
  <si>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</si>
  <si>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</si>
  <si>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</si>
  <si>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</si>
  <si>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</si>
  <si>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</si>
  <si>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</si>
  <si>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</si>
  <si>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</si>
  <si>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</si>
  <si>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</si>
  <si>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</si>
  <si>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</si>
  <si>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</si>
  <si>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</si>
  <si>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</si>
  <si>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</si>
  <si>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</si>
  <si>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</si>
  <si>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</si>
  <si>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</si>
  <si>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</si>
  <si>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</si>
  <si>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</si>
  <si>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</si>
  <si>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</si>
  <si>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</si>
  <si>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</si>
  <si>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</si>
  <si>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</si>
  <si>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</si>
  <si>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</si>
  <si>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</si>
  <si>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</si>
  <si>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</si>
  <si>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</si>
  <si>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</si>
  <si>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</si>
  <si>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</si>
  <si>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</si>
  <si>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</si>
  <si>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</si>
  <si>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</si>
  <si>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</si>
  <si>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</si>
  <si>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</si>
  <si>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</si>
  <si>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</si>
  <si>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</si>
  <si>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</si>
  <si>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</si>
  <si>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</si>
  <si>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</si>
  <si>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</si>
  <si>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</si>
  <si>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</si>
  <si>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</si>
  <si>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</si>
  <si>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</si>
  <si>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</si>
  <si>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</si>
  <si>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</si>
  <si>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</si>
  <si>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</si>
  <si>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</si>
  <si>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</si>
  <si>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</si>
  <si>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</si>
  <si>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</si>
  <si>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</si>
  <si>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</si>
  <si>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</si>
  <si>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</si>
  <si>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</si>
  <si>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</si>
  <si>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</si>
  <si>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</si>
  <si>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</si>
  <si>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</si>
  <si>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</si>
  <si>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</si>
  <si>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</si>
  <si>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</si>
  <si>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</si>
  <si>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</si>
  <si>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</si>
  <si>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</si>
  <si>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</si>
  <si>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</si>
  <si>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</si>
  <si>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</si>
  <si>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</si>
  <si>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</si>
  <si>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</si>
  <si>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</si>
  <si>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</si>
  <si>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</si>
  <si>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</si>
  <si>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</si>
  <si>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</si>
  <si>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</si>
  <si>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</si>
  <si>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</si>
  <si>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</si>
  <si>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</si>
  <si>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</si>
  <si>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</si>
  <si>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</si>
  <si>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</si>
  <si>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</si>
  <si>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</si>
  <si>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</si>
  <si>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</si>
  <si>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</si>
  <si>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</si>
  <si>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</si>
  <si>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</si>
  <si>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</si>
  <si>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</si>
  <si>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</si>
  <si>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</si>
  <si>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</si>
  <si>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</si>
  <si>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</si>
  <si>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</si>
  <si>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</si>
  <si>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</si>
  <si>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</si>
  <si>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</si>
  <si>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</si>
  <si>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</si>
  <si>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</si>
  <si>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</si>
  <si>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</si>
  <si>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</si>
  <si>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</si>
  <si>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</si>
  <si>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</si>
  <si>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</si>
  <si>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</si>
  <si>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</si>
  <si>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</si>
  <si>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</si>
  <si>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</si>
  <si>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</si>
  <si>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</si>
  <si>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</si>
  <si>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</si>
  <si>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</si>
  <si>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</si>
  <si>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</si>
  <si>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</si>
  <si>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</si>
  <si>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</si>
  <si>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</si>
  <si>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</si>
  <si>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</si>
  <si>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</si>
  <si>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</si>
  <si>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</si>
  <si>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</si>
  <si>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</si>
  <si>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</si>
  <si>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</si>
  <si>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</si>
  <si>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</si>
  <si>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</si>
  <si>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</si>
  <si>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</si>
  <si>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</si>
  <si>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</si>
  <si>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</si>
  <si>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</si>
  <si>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</si>
  <si>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</si>
  <si>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</si>
  <si>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</si>
  <si>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</si>
  <si>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</si>
  <si>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</si>
  <si>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</si>
  <si>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</si>
  <si>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</si>
  <si>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</si>
  <si>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</si>
  <si>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</si>
  <si>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</si>
  <si>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</si>
  <si>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</si>
  <si>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</si>
  <si>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</si>
  <si>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</si>
  <si>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</si>
  <si>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</si>
  <si>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</si>
  <si>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</si>
  <si>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</si>
  <si>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</si>
  <si>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</si>
  <si>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</si>
  <si>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</si>
  <si>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</si>
  <si>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</si>
  <si>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</si>
  <si>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</si>
  <si>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</si>
  <si>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</si>
  <si>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</si>
  <si>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</si>
  <si>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</si>
  <si>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</si>
  <si>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</si>
  <si>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</si>
  <si>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</si>
  <si>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</si>
  <si>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</si>
  <si>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</si>
  <si>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</si>
  <si>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</si>
  <si>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</si>
  <si>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</si>
  <si>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</si>
  <si>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</si>
  <si>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</si>
  <si>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</si>
  <si>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</si>
  <si>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</si>
  <si>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</si>
  <si>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</si>
  <si>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</si>
  <si>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</si>
  <si>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</si>
  <si>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</si>
  <si>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</si>
  <si>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</si>
  <si>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</si>
  <si>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</si>
  <si>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</si>
  <si>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</si>
  <si>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</si>
  <si>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</si>
  <si>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</si>
  <si>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</si>
  <si>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</si>
  <si>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</si>
  <si>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</si>
  <si>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</si>
  <si>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</si>
  <si>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</si>
  <si>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</si>
  <si>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</si>
  <si>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</si>
  <si>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</si>
  <si>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</si>
  <si>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</si>
  <si>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</si>
  <si>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</si>
  <si>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</si>
  <si>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</si>
  <si>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</si>
  <si>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</si>
  <si>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</si>
  <si>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</si>
  <si>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</si>
  <si>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</si>
  <si>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</si>
  <si>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</si>
  <si>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</si>
  <si>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</si>
  <si>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</si>
  <si>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</si>
  <si>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</si>
  <si>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</si>
  <si>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</si>
  <si>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</si>
  <si>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</si>
  <si>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</si>
  <si>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</si>
  <si>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</si>
  <si>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</si>
  <si>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</si>
  <si>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</si>
  <si>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</si>
  <si>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</si>
  <si>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</si>
  <si>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</si>
  <si>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</si>
  <si>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</si>
  <si>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</si>
  <si>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</si>
  <si>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</si>
  <si>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</si>
  <si>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</si>
  <si>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</si>
  <si>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</si>
  <si>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</si>
  <si>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</si>
  <si>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</si>
  <si>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</si>
  <si>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</si>
  <si>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</si>
  <si>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</si>
  <si>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</si>
  <si>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</si>
  <si>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</si>
  <si>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</si>
  <si>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</si>
  <si>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</si>
  <si>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</si>
  <si>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</si>
  <si>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</si>
  <si>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</si>
  <si>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</si>
  <si>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</si>
  <si>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</si>
  <si>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</si>
  <si>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</si>
  <si>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</si>
  <si>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</si>
  <si>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</si>
  <si>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</si>
  <si>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</si>
  <si>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</si>
  <si>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</si>
  <si>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</si>
  <si>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</si>
  <si>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</si>
  <si>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</si>
  <si>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</si>
  <si>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</si>
  <si>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</si>
  <si>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</si>
  <si>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</si>
  <si>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</si>
  <si>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</si>
  <si>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</si>
  <si>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</si>
  <si>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</si>
  <si>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</si>
  <si>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</si>
  <si>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</si>
  <si>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</si>
  <si>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</si>
  <si>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</si>
  <si>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</si>
  <si>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</si>
  <si>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</si>
  <si>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</si>
  <si>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</si>
  <si>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</si>
  <si>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</si>
  <si>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</si>
  <si>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</si>
  <si>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</si>
  <si>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</si>
  <si>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</si>
  <si>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</si>
  <si>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</si>
  <si>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</si>
  <si>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</si>
  <si>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</si>
  <si>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</si>
  <si>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</si>
  <si>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</si>
  <si>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</si>
  <si>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</si>
  <si>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</si>
  <si>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</si>
  <si>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</si>
  <si>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</si>
  <si>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</si>
  <si>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</si>
  <si>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</si>
  <si>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</si>
  <si>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</si>
  <si>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</si>
  <si>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</si>
  <si>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</si>
  <si>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</si>
  <si>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</si>
  <si>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</si>
  <si>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</si>
  <si>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</si>
  <si>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</si>
  <si>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</si>
  <si>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</si>
  <si>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</si>
  <si>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</si>
  <si>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</si>
  <si>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</si>
  <si>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</si>
  <si>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</si>
  <si>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</si>
  <si>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</si>
  <si>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</si>
  <si>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</si>
  <si>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</si>
  <si>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</si>
  <si>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</si>
  <si>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</si>
  <si>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</si>
  <si>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</si>
  <si>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</si>
  <si>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</si>
  <si>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</si>
  <si>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</si>
  <si>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</si>
  <si>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</si>
  <si>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</si>
  <si>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</si>
  <si>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</si>
  <si>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</si>
  <si>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</si>
  <si>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</si>
  <si>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</si>
  <si>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</si>
  <si>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</si>
  <si>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</si>
  <si>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</si>
  <si>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</si>
  <si>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</si>
  <si>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</si>
  <si>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</si>
  <si>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</si>
  <si>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</si>
  <si>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</si>
  <si>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</si>
  <si>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</si>
  <si>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</si>
  <si>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</si>
  <si>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</si>
  <si>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</si>
  <si>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</si>
  <si>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</si>
  <si>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</si>
  <si>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</si>
  <si>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</si>
  <si>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</si>
  <si>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</si>
  <si>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</si>
  <si>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</si>
  <si>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</si>
  <si>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</si>
  <si>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</si>
  <si>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</si>
  <si>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</si>
  <si>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</si>
  <si>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</si>
  <si>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</si>
  <si>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</si>
  <si>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</si>
  <si>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</si>
  <si>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</si>
  <si>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</si>
  <si>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</si>
  <si>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</si>
  <si>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</si>
  <si>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</si>
  <si>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</si>
  <si>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</si>
  <si>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</si>
  <si>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</si>
  <si>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</si>
  <si>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</si>
  <si>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</si>
  <si>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</si>
  <si>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</si>
  <si>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</si>
  <si>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</si>
  <si>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</si>
  <si>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</si>
  <si>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</si>
  <si>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</si>
  <si>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</si>
  <si>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</si>
  <si>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</si>
  <si>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</si>
  <si>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</si>
  <si>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</si>
  <si>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</si>
  <si>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</si>
  <si>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</si>
  <si>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</si>
  <si>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</si>
  <si>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</si>
  <si>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</si>
  <si>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</si>
  <si>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</si>
  <si>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</si>
  <si>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</si>
  <si>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</si>
  <si>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</si>
  <si>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</si>
  <si>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</si>
  <si>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</si>
  <si>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</si>
  <si>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</si>
  <si>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</si>
  <si>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</si>
  <si>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</si>
  <si>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</si>
  <si>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</si>
  <si>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</si>
  <si>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</si>
  <si>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</si>
  <si>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</si>
  <si>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</si>
  <si>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</si>
  <si>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</si>
  <si>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</si>
  <si>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</si>
  <si>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</si>
  <si>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</si>
  <si>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</si>
  <si>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</si>
  <si>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</si>
  <si>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</si>
  <si>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</si>
  <si>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</si>
  <si>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</si>
  <si>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</si>
  <si>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</si>
  <si>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</si>
  <si>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</si>
  <si>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</si>
  <si>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</si>
  <si>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</si>
  <si>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</si>
  <si>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</si>
  <si>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</si>
  <si>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</si>
  <si>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</si>
  <si>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</si>
  <si>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</si>
  <si>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</si>
  <si>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</si>
  <si>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</si>
  <si>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</si>
  <si>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</si>
  <si>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</si>
  <si>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</si>
  <si>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</si>
  <si>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</si>
  <si>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</si>
  <si>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</si>
  <si>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</si>
  <si>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</si>
  <si>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</si>
  <si>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</si>
  <si>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</si>
  <si>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</si>
  <si>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</si>
  <si>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</si>
  <si>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</si>
  <si>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</si>
  <si>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</si>
  <si>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</si>
  <si>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</si>
  <si>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</si>
  <si>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</si>
  <si>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</si>
  <si>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</si>
  <si>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</si>
  <si>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</si>
  <si>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</si>
  <si>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</si>
  <si>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</si>
  <si>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</si>
  <si>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</si>
  <si>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</si>
  <si>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</si>
  <si>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</si>
  <si>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</si>
  <si>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</si>
  <si>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</si>
  <si>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</si>
  <si>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</si>
  <si>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</si>
  <si>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</si>
  <si>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</si>
  <si>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</si>
  <si>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</si>
  <si>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</si>
  <si>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</si>
  <si>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</si>
  <si>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</si>
  <si>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</si>
  <si>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</si>
  <si>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</si>
  <si>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</si>
  <si>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</si>
  <si>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</si>
  <si>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</si>
  <si>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</si>
  <si>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</si>
  <si>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</si>
  <si>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</si>
  <si>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</si>
  <si>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</si>
  <si>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</si>
  <si>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</si>
  <si>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</si>
  <si>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</si>
  <si>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</si>
  <si>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</si>
  <si>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</si>
  <si>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</si>
  <si>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</si>
  <si>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</si>
  <si>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</si>
  <si>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</si>
  <si>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</si>
  <si>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</si>
  <si>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</si>
  <si>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</si>
  <si>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</si>
  <si>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</si>
  <si>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</si>
  <si>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</si>
  <si>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</si>
  <si>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</si>
  <si>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</si>
  <si>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</si>
  <si>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</si>
  <si>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</si>
  <si>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</si>
  <si>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</si>
  <si>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</si>
  <si>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</si>
  <si>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</si>
  <si>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</si>
  <si>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</si>
  <si>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</si>
  <si>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</si>
  <si>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</si>
  <si>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</si>
  <si>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</si>
  <si>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</si>
  <si>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</si>
  <si>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</si>
  <si>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</si>
  <si>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</si>
  <si>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</si>
  <si>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</si>
  <si>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</si>
  <si>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</si>
  <si>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</si>
  <si>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</si>
  <si>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</si>
  <si>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</si>
  <si>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</si>
  <si>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</si>
  <si>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</si>
  <si>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</si>
  <si>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</si>
  <si>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</si>
  <si>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</si>
  <si>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</si>
  <si>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</si>
  <si>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</si>
  <si>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</si>
  <si>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</si>
  <si>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</si>
  <si>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</si>
  <si>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</si>
  <si>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</si>
  <si>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</si>
  <si>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</si>
  <si>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</si>
  <si>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</si>
  <si>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</si>
  <si>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</si>
  <si>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</si>
  <si>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</si>
  <si>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</si>
  <si>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</si>
  <si>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</si>
  <si>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</si>
  <si>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</si>
  <si>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</si>
  <si>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</si>
  <si>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</si>
  <si>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</si>
  <si>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</si>
  <si>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</si>
  <si>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</si>
  <si>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</si>
  <si>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</si>
  <si>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</si>
  <si>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</si>
  <si>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</si>
  <si>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</si>
  <si>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</si>
  <si>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</si>
  <si>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</si>
  <si>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</si>
  <si>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</si>
  <si>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</si>
  <si>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</si>
  <si>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</si>
  <si>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</si>
  <si>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</si>
  <si>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</si>
  <si>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</si>
  <si>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</si>
  <si>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</si>
  <si>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</si>
  <si>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</si>
  <si>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</si>
  <si>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</si>
  <si>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</si>
  <si>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</si>
  <si>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</si>
  <si>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</si>
  <si>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</si>
  <si>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</si>
  <si>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</si>
  <si>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</si>
  <si>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</si>
  <si>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</si>
  <si>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</si>
  <si>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</si>
  <si>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</si>
  <si>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</si>
  <si>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</si>
  <si>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</si>
  <si>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</si>
  <si>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</si>
  <si>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</si>
  <si>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</si>
  <si>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</si>
  <si>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</si>
  <si>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</si>
  <si>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</si>
  <si>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</si>
  <si>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</si>
  <si>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</si>
  <si>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</si>
  <si>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</si>
  <si>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</si>
  <si>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</si>
  <si>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</si>
  <si>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</si>
  <si>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</si>
  <si>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</si>
  <si>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</si>
  <si>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</si>
  <si>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</si>
  <si>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</si>
  <si>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</si>
  <si>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</si>
  <si>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</si>
  <si>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</si>
  <si>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</si>
  <si>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</si>
  <si>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</si>
  <si>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</si>
  <si>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</si>
  <si>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</si>
  <si>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</si>
  <si>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</si>
  <si>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</si>
  <si>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</si>
  <si>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</si>
  <si>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</si>
  <si>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</si>
  <si>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</si>
  <si>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</si>
  <si>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</si>
  <si>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</si>
  <si>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</si>
  <si>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</si>
  <si>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</si>
  <si>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</si>
  <si>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</si>
  <si>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</si>
  <si>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</si>
  <si>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</si>
  <si>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</si>
  <si>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</si>
  <si>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</si>
  <si>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</si>
  <si>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</si>
  <si>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</si>
  <si>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</si>
  <si>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</si>
  <si>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</si>
  <si>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</si>
  <si>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</si>
  <si>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</si>
  <si>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</si>
  <si>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</si>
  <si>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</si>
  <si>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</si>
  <si>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</si>
  <si>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</si>
  <si>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</si>
  <si>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</si>
  <si>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</si>
  <si>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</si>
  <si>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</si>
  <si>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</si>
  <si>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</si>
  <si>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</si>
  <si>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</si>
  <si>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</si>
  <si>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</si>
  <si>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</si>
  <si>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</si>
  <si>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</si>
  <si>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</si>
  <si>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</si>
  <si>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</si>
  <si>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</si>
  <si>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</si>
  <si>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</si>
  <si>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</si>
  <si>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</si>
  <si>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</si>
  <si>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</si>
  <si>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</si>
  <si>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</si>
  <si>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</si>
  <si>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</si>
  <si>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</si>
  <si>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</si>
  <si>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</si>
  <si>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</si>
  <si>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</si>
  <si>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</si>
  <si>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</si>
  <si>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</si>
  <si>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</si>
  <si>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</si>
  <si>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</si>
  <si>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</si>
  <si>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</si>
  <si>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</si>
  <si>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</si>
  <si>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</si>
  <si>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</si>
  <si>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</si>
  <si>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</si>
  <si>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</si>
  <si>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</si>
  <si>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</si>
  <si>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</si>
  <si>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</si>
  <si>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</si>
  <si>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</si>
  <si>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</si>
  <si>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</si>
  <si>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</si>
  <si>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</si>
  <si>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</si>
  <si>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</si>
  <si>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</si>
  <si>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</si>
  <si>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</si>
  <si>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</si>
  <si>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</si>
  <si>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</si>
  <si>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</si>
  <si>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</si>
  <si>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</si>
  <si>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</si>
  <si>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</si>
  <si>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</si>
  <si>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</si>
  <si>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</si>
  <si>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</si>
  <si>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</si>
  <si>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</si>
  <si>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</si>
  <si>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</si>
  <si>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</si>
  <si>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</si>
  <si>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</si>
  <si>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</si>
  <si>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</si>
  <si>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</si>
  <si>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</si>
  <si>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</si>
  <si>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</si>
  <si>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</si>
  <si>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</si>
  <si>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</si>
  <si>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</si>
  <si>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</si>
  <si>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</si>
  <si>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</si>
  <si>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</si>
  <si>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</si>
  <si>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</si>
  <si>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</si>
  <si>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</si>
  <si>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</si>
  <si>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</si>
  <si>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</si>
  <si>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</si>
  <si>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</si>
  <si>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</si>
  <si>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</si>
  <si>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</si>
  <si>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</si>
  <si>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</si>
  <si>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</si>
  <si>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</si>
  <si>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</si>
  <si>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</si>
  <si>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</si>
  <si>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</si>
  <si>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</si>
  <si>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</si>
  <si>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</si>
  <si>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</si>
  <si>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</si>
  <si>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</si>
  <si>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</si>
  <si>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</si>
  <si>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</si>
  <si>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</si>
  <si>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</si>
  <si>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</si>
  <si>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</si>
  <si>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</si>
  <si>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</si>
  <si>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</si>
  <si>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</si>
  <si>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</si>
  <si>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</si>
  <si>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</si>
  <si>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</si>
  <si>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</si>
  <si>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</si>
  <si>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</si>
  <si>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</si>
  <si>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</si>
  <si>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</si>
  <si>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</si>
  <si>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</si>
  <si>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</si>
  <si>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</si>
  <si>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</si>
  <si>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</si>
  <si>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</si>
  <si>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</si>
  <si>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</si>
  <si>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</si>
  <si>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</si>
  <si>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</si>
  <si>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</si>
  <si>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</si>
  <si>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</si>
  <si>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</si>
  <si>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</si>
  <si>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</si>
  <si>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</si>
  <si>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</si>
  <si>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</si>
  <si>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</si>
  <si>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</si>
  <si>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</si>
  <si>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</si>
  <si>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</si>
  <si>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</si>
  <si>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</si>
  <si>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</si>
  <si>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</si>
  <si>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</si>
  <si>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</si>
  <si>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</si>
  <si>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</si>
  <si>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</si>
  <si>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</si>
  <si>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</si>
  <si>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</si>
  <si>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</si>
  <si>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</si>
  <si>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</si>
  <si>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</si>
  <si>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</si>
  <si>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</si>
  <si>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</si>
  <si>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</si>
  <si>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</si>
  <si>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</si>
  <si>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</si>
  <si>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</si>
  <si>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</si>
  <si>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</si>
  <si>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</si>
  <si>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</si>
  <si>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</si>
  <si>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</si>
  <si>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</si>
  <si>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</si>
  <si>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</si>
  <si>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</si>
  <si>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</si>
  <si>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</si>
  <si>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</si>
  <si>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</si>
  <si>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</si>
  <si>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</si>
  <si>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</si>
  <si>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</si>
  <si>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</si>
  <si>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</si>
  <si>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</si>
  <si>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</si>
  <si>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</si>
  <si>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</si>
  <si>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</si>
  <si>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</si>
  <si>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</si>
  <si>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</si>
  <si>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</si>
  <si>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</si>
  <si>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</si>
  <si>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</si>
  <si>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</si>
  <si>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</si>
  <si>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</si>
  <si>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</si>
  <si>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</si>
  <si>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</si>
  <si>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</si>
  <si>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</si>
  <si>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</si>
  <si>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</si>
  <si>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</si>
  <si>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</si>
  <si>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</si>
  <si>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</si>
  <si>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</si>
  <si>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</si>
  <si>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</si>
  <si>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</si>
  <si>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</si>
  <si>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</si>
  <si>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</si>
  <si>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</si>
  <si>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</si>
  <si>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</si>
  <si>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</si>
  <si>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</si>
  <si>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</si>
  <si>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</si>
  <si>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</si>
  <si>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</si>
  <si>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</si>
  <si>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</si>
  <si>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</si>
  <si>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</si>
  <si>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</si>
  <si>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</si>
  <si>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</si>
  <si>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</si>
  <si>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</si>
  <si>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</si>
  <si>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</si>
  <si>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</si>
  <si>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</si>
  <si>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</si>
  <si>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</si>
  <si>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</si>
  <si>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</si>
  <si>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</si>
  <si>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</si>
  <si>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</si>
  <si>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</si>
  <si>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</si>
  <si>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</si>
  <si>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</si>
  <si>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</si>
  <si>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</si>
  <si>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</si>
  <si>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</si>
  <si>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</si>
  <si>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</si>
  <si>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</si>
  <si>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</si>
  <si>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</si>
  <si>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</si>
  <si>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</si>
  <si>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</si>
  <si>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</si>
  <si>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</si>
  <si>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</si>
  <si>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</si>
  <si>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</si>
  <si>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</si>
  <si>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</si>
  <si>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</si>
  <si>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</si>
  <si>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</si>
  <si>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</si>
  <si>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</si>
  <si>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</si>
  <si>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</si>
  <si>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</si>
  <si>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</si>
  <si>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</si>
  <si>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</si>
  <si>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</si>
  <si>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</si>
  <si>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</si>
  <si>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</si>
  <si>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</si>
  <si>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</si>
  <si>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</si>
  <si>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</si>
  <si>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</si>
  <si>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</si>
  <si>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</si>
  <si>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</si>
  <si>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</si>
  <si>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</si>
  <si>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</si>
  <si>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</si>
  <si>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</si>
  <si>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</si>
  <si>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</si>
  <si>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</si>
  <si>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</si>
  <si>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</si>
  <si>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</si>
  <si>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</si>
  <si>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</si>
  <si>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</si>
  <si>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</si>
  <si>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</si>
  <si>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</si>
  <si>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</si>
  <si>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</si>
  <si>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</si>
  <si>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</si>
  <si>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</si>
  <si>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</si>
  <si>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</si>
  <si>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</si>
  <si>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</si>
  <si>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</si>
  <si>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</si>
  <si>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</si>
  <si>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</si>
  <si>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</si>
  <si>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</si>
  <si>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</si>
  <si>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</si>
  <si>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</si>
  <si>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</si>
  <si>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</si>
  <si>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</si>
  <si>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</si>
  <si>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</si>
  <si>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</si>
  <si>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</si>
  <si>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</si>
  <si>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</si>
  <si>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</si>
  <si>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</si>
  <si>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</si>
  <si>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</si>
  <si>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</si>
  <si>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</si>
  <si>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</si>
  <si>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</si>
  <si>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</si>
  <si>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</si>
  <si>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</si>
  <si>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</si>
  <si>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</si>
  <si>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</si>
  <si>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</si>
  <si>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</si>
  <si>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</si>
  <si>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</si>
  <si>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</si>
  <si>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</si>
  <si>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</si>
  <si>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</si>
  <si>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</si>
  <si>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</si>
  <si>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</si>
  <si>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</si>
  <si>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</si>
  <si>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</si>
  <si>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</si>
  <si>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</si>
  <si>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</si>
  <si>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</si>
  <si>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</si>
  <si>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</si>
  <si>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</si>
  <si>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</si>
  <si>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</si>
  <si>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</si>
  <si>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</si>
  <si>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</si>
  <si>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</si>
  <si>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</si>
  <si>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</si>
  <si>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</si>
  <si>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</si>
  <si>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</si>
  <si>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</si>
  <si>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</si>
  <si>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</si>
  <si>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</si>
  <si>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</si>
  <si>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</si>
  <si>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</si>
  <si>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</si>
  <si>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</si>
  <si>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</si>
  <si>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</si>
  <si>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</si>
  <si>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</si>
  <si>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</si>
  <si>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</si>
  <si>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</si>
  <si>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</si>
  <si>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</si>
  <si>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</si>
  <si>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</si>
  <si>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</si>
  <si>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</si>
  <si>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</si>
  <si>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</si>
  <si>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</si>
  <si>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</si>
  <si>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</si>
  <si>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</si>
  <si>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</si>
  <si>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</si>
  <si>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</si>
  <si>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</si>
  <si>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</si>
  <si>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</si>
  <si>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</si>
  <si>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</si>
  <si>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</si>
  <si>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</si>
  <si>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</si>
  <si>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</si>
  <si>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</si>
  <si>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</si>
  <si>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</si>
  <si>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</si>
  <si>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</si>
  <si>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</si>
  <si>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</si>
  <si>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</si>
  <si>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</si>
  <si>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</si>
  <si>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</si>
  <si>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</si>
  <si>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</si>
  <si>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</si>
  <si>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</si>
  <si>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</si>
  <si>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</si>
  <si>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</si>
  <si>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</si>
  <si>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</si>
  <si>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</si>
  <si>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</si>
  <si>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</si>
  <si>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</si>
  <si>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</si>
  <si>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</si>
  <si>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</si>
  <si>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</si>
  <si>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</si>
  <si>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</si>
  <si>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</si>
  <si>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</si>
  <si>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</si>
  <si>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</si>
  <si>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</si>
  <si>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</si>
  <si>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</si>
  <si>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</si>
  <si>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</si>
  <si>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</si>
  <si>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</si>
  <si>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</si>
  <si>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</si>
  <si>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</si>
  <si>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</si>
  <si>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</si>
  <si>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</si>
  <si>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</si>
  <si>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</si>
  <si>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</si>
  <si>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</si>
  <si>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</si>
  <si>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</si>
  <si>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</si>
  <si>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</si>
  <si>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</si>
  <si>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</si>
  <si>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</si>
  <si>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</si>
  <si>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</si>
  <si>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</si>
  <si>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</si>
  <si>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</si>
  <si>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</si>
  <si>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</si>
  <si>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</si>
  <si>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</si>
  <si>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</si>
  <si>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</si>
  <si>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</si>
  <si>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</si>
  <si>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</si>
  <si>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</si>
  <si>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</si>
  <si>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</si>
  <si>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</si>
  <si>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</si>
  <si>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</si>
  <si>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</si>
  <si>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</si>
  <si>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</si>
  <si>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</si>
  <si>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</si>
  <si>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</si>
  <si>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</si>
  <si>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</si>
  <si>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</si>
  <si>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</si>
  <si>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</si>
  <si>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</si>
  <si>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</si>
  <si>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</si>
  <si>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</si>
  <si>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</si>
  <si>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</si>
  <si>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</si>
  <si>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</si>
  <si>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</si>
  <si>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</si>
  <si>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</si>
  <si>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</si>
  <si>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</si>
  <si>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</si>
  <si>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</si>
  <si>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</si>
  <si>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</si>
  <si>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</si>
  <si>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</si>
  <si>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</si>
  <si>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</si>
  <si>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</si>
  <si>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</si>
  <si>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</si>
  <si>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</si>
  <si>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</si>
  <si>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</si>
  <si>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</si>
  <si>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</si>
  <si>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</si>
  <si>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</si>
  <si>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</si>
  <si>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</si>
  <si>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</si>
  <si>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</si>
  <si>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</si>
  <si>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</si>
  <si>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</si>
  <si>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</si>
  <si>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</si>
  <si>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</si>
  <si>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</si>
  <si>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</si>
  <si>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</si>
  <si>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</si>
  <si>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</si>
  <si>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</si>
  <si>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</si>
  <si>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</si>
  <si>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</si>
  <si>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</si>
  <si>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</si>
  <si>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</si>
  <si>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</si>
  <si>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</si>
  <si>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</si>
  <si>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</si>
  <si>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</si>
  <si>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</si>
  <si>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</si>
  <si>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</si>
  <si>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</si>
  <si>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</si>
  <si>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</si>
  <si>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</si>
  <si>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</si>
  <si>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</si>
  <si>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</si>
  <si>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</si>
  <si>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</si>
  <si>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</si>
  <si>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</si>
  <si>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</si>
  <si>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</si>
  <si>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</si>
  <si>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</si>
  <si>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</si>
  <si>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</si>
  <si>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</si>
  <si>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</si>
  <si>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</si>
  <si>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</si>
  <si>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</si>
  <si>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</si>
  <si>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</si>
  <si>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</si>
  <si>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</si>
  <si>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</si>
  <si>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</si>
  <si>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</si>
  <si>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</si>
  <si>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</si>
  <si>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</si>
  <si>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</si>
  <si>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</si>
  <si>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</si>
  <si>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</si>
  <si>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</si>
  <si>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</si>
  <si>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</si>
  <si>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</si>
  <si>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</si>
  <si>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</si>
  <si>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</si>
  <si>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</si>
  <si>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</si>
  <si>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</si>
  <si>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</si>
  <si>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</si>
  <si>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</si>
  <si>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</si>
  <si>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</si>
  <si>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</si>
  <si>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</si>
  <si>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</si>
  <si>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</si>
  <si>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</si>
  <si>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</si>
  <si>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</si>
  <si>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</si>
  <si>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</si>
  <si>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</si>
  <si>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</si>
  <si>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</si>
  <si>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</si>
  <si>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</si>
  <si>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</si>
  <si>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</si>
  <si>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</si>
  <si>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</si>
  <si>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</si>
  <si>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</si>
  <si>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</si>
  <si>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</si>
  <si>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</si>
  <si>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</si>
  <si>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</si>
  <si>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</si>
  <si>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</si>
  <si>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</si>
  <si>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</si>
  <si>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</si>
  <si>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</si>
  <si>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</si>
  <si>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</si>
  <si>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</si>
  <si>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</si>
  <si>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</si>
  <si>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</si>
  <si>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</si>
  <si>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</si>
  <si>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</si>
  <si>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</si>
  <si>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</si>
  <si>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</si>
  <si>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</si>
  <si>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</si>
  <si>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</si>
  <si>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</si>
  <si>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</si>
  <si>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</si>
  <si>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</si>
  <si>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</si>
  <si>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</si>
  <si>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</si>
  <si>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</si>
  <si>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</si>
  <si>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</si>
  <si>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</si>
  <si>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</si>
  <si>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</si>
  <si>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</si>
  <si>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</si>
  <si>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</si>
  <si>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</si>
  <si>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</si>
  <si>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</si>
  <si>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</si>
  <si>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</si>
  <si>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</si>
  <si>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</si>
  <si>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</si>
  <si>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</si>
  <si>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</si>
  <si>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</si>
  <si>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</si>
  <si>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</si>
  <si>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</si>
  <si>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</si>
  <si>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</si>
  <si>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</si>
  <si>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</si>
  <si>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</si>
  <si>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</si>
  <si>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</si>
  <si>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</si>
  <si>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</si>
  <si>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</si>
  <si>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</si>
  <si>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</si>
  <si>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</si>
  <si>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</si>
  <si>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</si>
  <si>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</si>
  <si>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</si>
  <si>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</si>
  <si>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</si>
  <si>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</si>
  <si>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</si>
  <si>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</si>
  <si>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</si>
  <si>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</si>
  <si>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</si>
  <si>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</si>
  <si>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</si>
  <si>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</si>
  <si>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</si>
  <si>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</si>
  <si>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</si>
  <si>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</si>
  <si>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</si>
  <si>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</si>
  <si>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</si>
  <si>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</si>
  <si>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</si>
  <si>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</si>
  <si>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</si>
  <si>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</si>
  <si>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</si>
  <si>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</si>
  <si>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</si>
  <si>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</si>
  <si>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</si>
  <si>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</si>
  <si>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</si>
  <si>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</si>
  <si>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</si>
  <si>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</si>
  <si>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</si>
  <si>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</si>
  <si>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</si>
  <si>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</si>
  <si>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</si>
  <si>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</si>
  <si>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</si>
  <si>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</si>
  <si>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</si>
  <si>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</si>
  <si>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</si>
  <si>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</si>
  <si>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</si>
  <si>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</si>
  <si>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</si>
  <si>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</si>
  <si>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</si>
  <si>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</si>
  <si>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</si>
  <si>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</si>
  <si>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</si>
  <si>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</si>
  <si>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</si>
  <si>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</si>
  <si>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</si>
  <si>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</si>
  <si>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</si>
  <si>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</si>
  <si>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</si>
  <si>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</si>
  <si>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</si>
  <si>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</si>
  <si>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</si>
  <si>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</si>
  <si>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</si>
  <si>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</si>
  <si>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</si>
  <si>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</si>
  <si>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</si>
  <si>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</si>
  <si>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</si>
  <si>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</si>
  <si>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</si>
  <si>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</si>
  <si>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</si>
  <si>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</si>
  <si>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</si>
  <si>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</si>
  <si>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</si>
  <si>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</si>
  <si>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</si>
  <si>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</si>
  <si>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</si>
  <si>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</si>
  <si>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</si>
  <si>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</si>
  <si>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</si>
  <si>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</si>
  <si>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</si>
  <si>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</si>
  <si>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</si>
  <si>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</si>
  <si>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</si>
  <si>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</si>
  <si>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</si>
  <si>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</si>
  <si>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</si>
  <si>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</si>
  <si>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</si>
  <si>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</si>
  <si>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</si>
  <si>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</si>
  <si>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</si>
  <si>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</si>
  <si>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</si>
  <si>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</si>
  <si>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</si>
  <si>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</si>
  <si>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</si>
  <si>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</si>
  <si>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</si>
  <si>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</si>
  <si>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</si>
  <si>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</si>
  <si>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</si>
  <si>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</si>
  <si>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</si>
  <si>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</si>
  <si>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</si>
  <si>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</si>
  <si>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</si>
  <si>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</si>
  <si>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</si>
  <si>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</si>
  <si>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</si>
  <si>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</si>
  <si>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</si>
  <si>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</si>
  <si>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</si>
  <si>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</si>
  <si>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</si>
  <si>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</si>
  <si>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</si>
  <si>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</si>
  <si>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</si>
  <si>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</si>
  <si>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</si>
  <si>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</si>
  <si>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</si>
  <si>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</si>
  <si>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</si>
  <si>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</si>
  <si>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</si>
  <si>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</si>
  <si>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</si>
  <si>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</si>
  <si>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</si>
  <si>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</si>
  <si>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</si>
  <si>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</si>
  <si>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</si>
  <si>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</si>
  <si>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</si>
  <si>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</si>
  <si>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</si>
  <si>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</si>
  <si>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</si>
  <si>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</si>
  <si>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</si>
  <si>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</si>
  <si>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</si>
  <si>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</si>
  <si>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</si>
  <si>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</si>
  <si>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</si>
  <si>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</si>
  <si>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</si>
  <si>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</si>
  <si>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</si>
  <si>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</si>
  <si>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</si>
  <si>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</si>
  <si>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</si>
  <si>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</si>
  <si>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</si>
  <si>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</si>
  <si>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</si>
  <si>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</si>
  <si>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</si>
  <si>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</si>
  <si>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</si>
  <si>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</si>
  <si>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</si>
  <si>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</si>
  <si>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</si>
  <si>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</si>
  <si>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</si>
  <si>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</si>
  <si>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</si>
  <si>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</si>
  <si>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</si>
  <si>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</si>
  <si>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</si>
  <si>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</si>
  <si>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</si>
  <si>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</si>
  <si>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</si>
  <si>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</si>
  <si>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</si>
  <si>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</si>
  <si>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</si>
  <si>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</si>
  <si>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</si>
  <si>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</si>
  <si>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</si>
  <si>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</si>
  <si>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</si>
  <si>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</si>
  <si>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</si>
  <si>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</si>
  <si>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</si>
  <si>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</si>
  <si>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</si>
  <si>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</si>
  <si>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</si>
  <si>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</si>
  <si>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</si>
  <si>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</si>
  <si>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</si>
  <si>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</si>
  <si>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</si>
  <si>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</si>
  <si>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</si>
  <si>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</si>
  <si>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</si>
  <si>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</si>
  <si>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</si>
  <si>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</si>
  <si>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</si>
  <si>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</si>
  <si>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</si>
  <si>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</si>
  <si>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</si>
  <si>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</si>
  <si>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</si>
  <si>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</si>
  <si>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</si>
  <si>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</si>
  <si>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</si>
  <si>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</si>
  <si>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</si>
  <si>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</si>
  <si>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</si>
  <si>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</si>
  <si>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</si>
  <si>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</si>
  <si>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</si>
  <si>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</si>
  <si>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</si>
  <si>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</si>
  <si>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</si>
  <si>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</si>
  <si>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</si>
  <si>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</si>
  <si>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</si>
  <si>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</si>
  <si>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</si>
  <si>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</si>
  <si>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</si>
  <si>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</si>
  <si>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</si>
  <si>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</si>
  <si>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</si>
  <si>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</si>
  <si>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</si>
  <si>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</si>
  <si>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</si>
  <si>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</si>
  <si>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</si>
  <si>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</si>
  <si>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</si>
  <si>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</si>
  <si>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</si>
  <si>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</si>
  <si>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</si>
  <si>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</si>
  <si>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</si>
  <si>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</si>
  <si>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</si>
  <si>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</si>
  <si>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</si>
  <si>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</si>
  <si>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</si>
  <si>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</si>
  <si>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</si>
  <si>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</si>
  <si>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</si>
  <si>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</si>
  <si>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</si>
  <si>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</si>
  <si>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</si>
  <si>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</si>
  <si>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</si>
  <si>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</si>
  <si>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</si>
  <si>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</si>
  <si>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</si>
  <si>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</si>
  <si>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</si>
  <si>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</si>
  <si>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</si>
  <si>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</si>
  <si>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</si>
  <si>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</si>
  <si>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</si>
  <si>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</si>
  <si>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</si>
  <si>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</si>
  <si>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</si>
  <si>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</si>
  <si>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</si>
  <si>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</si>
  <si>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</si>
  <si>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</si>
  <si>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</si>
  <si>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</si>
  <si>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</si>
  <si>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</si>
  <si>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</si>
  <si>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</si>
  <si>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</si>
  <si>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</si>
  <si>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</si>
  <si>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</si>
  <si>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</si>
  <si>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</si>
  <si>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</si>
  <si>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</si>
  <si>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</si>
  <si>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</si>
  <si>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</si>
  <si>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</si>
  <si>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</si>
  <si>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</si>
  <si>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</si>
  <si>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</si>
  <si>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</si>
  <si>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</si>
  <si>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</si>
  <si>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</si>
  <si>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</si>
  <si>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</si>
  <si>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</si>
  <si>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</si>
  <si>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</si>
  <si>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</si>
  <si>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</si>
  <si>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</si>
  <si>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</si>
  <si>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</si>
  <si>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</si>
  <si>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</si>
  <si>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</si>
  <si>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</si>
  <si>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</si>
  <si>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</si>
  <si>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</si>
  <si>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</si>
  <si>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</si>
  <si>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</si>
  <si>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</si>
  <si>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</si>
  <si>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</si>
  <si>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</si>
  <si>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</si>
  <si>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</si>
  <si>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</si>
  <si>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</si>
  <si>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</si>
  <si>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</si>
  <si>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</si>
  <si>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</si>
  <si>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</si>
  <si>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</si>
  <si>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</si>
  <si>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</si>
  <si>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</si>
  <si>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</si>
  <si>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</si>
  <si>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</si>
  <si>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</si>
  <si>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</si>
  <si>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</si>
  <si>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</si>
  <si>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</si>
  <si>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</si>
  <si>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</si>
  <si>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</si>
  <si>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</si>
  <si>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</si>
  <si>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</si>
  <si>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</si>
  <si>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</si>
  <si>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</si>
  <si>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</si>
  <si>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</si>
  <si>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</si>
  <si>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</si>
  <si>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</si>
  <si>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</si>
  <si>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</si>
  <si>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</si>
  <si>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</si>
  <si>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</si>
  <si>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</si>
  <si>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</si>
  <si>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</si>
  <si>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</si>
  <si>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</si>
  <si>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</si>
  <si>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</si>
  <si>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</si>
  <si>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</si>
  <si>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</si>
  <si>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</si>
  <si>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</si>
  <si>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</si>
  <si>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</si>
  <si>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</si>
  <si>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</si>
  <si>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</si>
  <si>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</si>
  <si>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</si>
  <si>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</si>
  <si>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</si>
  <si>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</si>
  <si>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</si>
  <si>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</si>
  <si>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</si>
  <si>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</si>
  <si>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</si>
  <si>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</si>
  <si>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</si>
  <si>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</si>
  <si>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</si>
  <si>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</si>
  <si>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</si>
  <si>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</si>
  <si>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</si>
  <si>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</si>
  <si>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</si>
  <si>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</si>
  <si>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</si>
  <si>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</si>
  <si>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</si>
  <si>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</si>
  <si>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</si>
  <si>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</si>
  <si>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</si>
  <si>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</si>
  <si>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</si>
  <si>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</si>
  <si>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</si>
  <si>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</si>
  <si>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</si>
  <si>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</si>
  <si>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</si>
  <si>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</si>
  <si>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</si>
  <si>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</si>
  <si>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</si>
  <si>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</si>
  <si>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</si>
  <si>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</si>
  <si>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</si>
  <si>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</si>
  <si>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</si>
  <si>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</si>
  <si>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</si>
  <si>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</si>
  <si>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</si>
  <si>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</si>
  <si>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</si>
  <si>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</si>
  <si>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</si>
  <si>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</si>
  <si>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</si>
  <si>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</si>
  <si>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</si>
  <si>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</si>
  <si>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</si>
  <si>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</si>
  <si>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</si>
  <si>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</si>
  <si>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</si>
  <si>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</si>
  <si>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</si>
  <si>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</si>
  <si>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</si>
  <si>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</si>
  <si>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</si>
  <si>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</si>
  <si>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</si>
  <si>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</si>
  <si>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</si>
  <si>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</si>
  <si>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</si>
  <si>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</si>
  <si>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</si>
  <si>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</si>
  <si>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</si>
  <si>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</si>
  <si>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</si>
  <si>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</si>
  <si>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</si>
  <si>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</si>
  <si>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</si>
  <si>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</si>
  <si>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</si>
  <si>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</si>
  <si>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</si>
  <si>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</si>
  <si>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</si>
  <si>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</si>
  <si>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</si>
  <si>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</si>
  <si>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</si>
  <si>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</si>
  <si>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</si>
  <si>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</si>
  <si>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</si>
  <si>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</si>
  <si>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</si>
  <si>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</si>
  <si>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</si>
  <si>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</si>
  <si>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</si>
  <si>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</si>
  <si>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</si>
  <si>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</si>
  <si>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</si>
  <si>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</si>
  <si>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</si>
  <si>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</si>
  <si>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</si>
  <si>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</si>
  <si>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</si>
  <si>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</si>
  <si>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</si>
  <si>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</si>
  <si>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</si>
  <si>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</si>
  <si>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</si>
  <si>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</si>
  <si>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</si>
  <si>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</si>
  <si>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</si>
  <si>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</si>
  <si>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</si>
  <si>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</si>
  <si>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</si>
  <si>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</si>
  <si>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</si>
  <si>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</si>
  <si>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</si>
  <si>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</si>
  <si>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</si>
  <si>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</si>
  <si>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</si>
  <si>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</si>
  <si>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</si>
  <si>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</si>
  <si>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</si>
  <si>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</si>
  <si>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</si>
  <si>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</si>
  <si>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</si>
  <si>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</si>
  <si>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</si>
  <si>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</si>
  <si>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</si>
  <si>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</si>
  <si>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</si>
  <si>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</si>
  <si>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</si>
  <si>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</si>
  <si>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</si>
  <si>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</si>
  <si>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</si>
  <si>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</si>
  <si>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</si>
  <si>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</si>
  <si>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</si>
  <si>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</si>
  <si>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</si>
  <si>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</si>
  <si>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</si>
  <si>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</si>
  <si>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</si>
  <si>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</si>
  <si>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</si>
  <si>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</si>
  <si>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</si>
  <si>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</si>
  <si>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</si>
  <si>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</si>
  <si>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</si>
  <si>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</si>
  <si>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</si>
  <si>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</si>
  <si>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</si>
  <si>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</si>
  <si>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</si>
  <si>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</si>
  <si>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</si>
  <si>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</si>
  <si>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</si>
  <si>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</si>
  <si>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</si>
  <si>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</si>
  <si>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</si>
  <si>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</si>
  <si>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</si>
  <si>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</si>
  <si>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</si>
  <si>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</si>
  <si>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</si>
  <si>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</si>
  <si>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</si>
  <si>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</si>
  <si>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</si>
  <si>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</si>
  <si>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</si>
  <si>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</si>
  <si>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</si>
  <si>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</si>
  <si>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</si>
  <si>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</si>
  <si>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</si>
  <si>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</si>
  <si>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</si>
  <si>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</si>
  <si>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</si>
  <si>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</si>
  <si>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</si>
  <si>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</si>
  <si>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</si>
  <si>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</si>
  <si>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</si>
  <si>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</si>
  <si>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</si>
  <si>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</si>
  <si>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</si>
  <si>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</si>
  <si>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</si>
  <si>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</si>
  <si>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</si>
  <si>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</si>
  <si>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</si>
  <si>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</si>
  <si>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</si>
  <si>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</si>
  <si>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</si>
  <si>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</si>
  <si>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</si>
  <si>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</si>
  <si>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</si>
  <si>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</si>
  <si>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</si>
  <si>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</si>
  <si>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</si>
  <si>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</si>
  <si>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</si>
  <si>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</si>
  <si>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</si>
  <si>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</si>
  <si>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</si>
  <si>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</si>
  <si>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</si>
  <si>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</si>
  <si>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</si>
  <si>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</si>
  <si>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</si>
  <si>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</si>
  <si>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</si>
  <si>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</si>
  <si>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</si>
  <si>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</si>
  <si>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</si>
  <si>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</si>
  <si>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</si>
  <si>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</si>
  <si>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</si>
  <si>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</si>
  <si>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</si>
  <si>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</si>
  <si>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</si>
  <si>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</si>
  <si>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</si>
  <si>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</si>
  <si>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</si>
  <si>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</si>
  <si>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</si>
  <si>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</si>
  <si>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</si>
  <si>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</si>
  <si>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</si>
  <si>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</si>
  <si>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</si>
  <si>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</si>
  <si>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</si>
  <si>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</si>
  <si>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</si>
  <si>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</si>
  <si>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</si>
  <si>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</si>
  <si>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</si>
  <si>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</si>
  <si>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</si>
  <si>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</si>
  <si>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</si>
  <si>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</si>
  <si>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</si>
  <si>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</si>
  <si>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</si>
  <si>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</si>
  <si>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</si>
  <si>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</si>
  <si>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</si>
  <si>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</si>
  <si>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</si>
  <si>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</si>
  <si>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</si>
  <si>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</si>
  <si>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</si>
  <si>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</si>
  <si>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</si>
  <si>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</si>
  <si>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</si>
  <si>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</si>
  <si>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</si>
  <si>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</si>
  <si>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</si>
  <si>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</si>
  <si>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</si>
  <si>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</si>
  <si>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</si>
  <si>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</si>
  <si>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</si>
  <si>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</si>
  <si>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</si>
  <si>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</si>
  <si>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</si>
  <si>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</si>
  <si>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</si>
  <si>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</si>
  <si>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</si>
  <si>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</si>
  <si>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</si>
  <si>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</si>
  <si>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</si>
  <si>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</si>
  <si>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</si>
  <si>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</si>
  <si>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</si>
  <si>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</si>
  <si>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</si>
  <si>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</si>
  <si>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</si>
  <si>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</si>
  <si>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</si>
  <si>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</si>
  <si>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</si>
  <si>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</si>
  <si>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</si>
  <si>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</si>
  <si>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</si>
  <si>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</si>
  <si>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</si>
  <si>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</si>
  <si>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</si>
  <si>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</si>
  <si>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</si>
  <si>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</si>
  <si>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</si>
  <si>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</si>
  <si>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</si>
  <si>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</si>
  <si>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</si>
  <si>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</si>
  <si>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</si>
  <si>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</si>
  <si>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</si>
  <si>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</si>
  <si>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</si>
  <si>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</si>
  <si>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</si>
  <si>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</si>
  <si>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</si>
  <si>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</si>
  <si>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</si>
  <si>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</si>
  <si>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</si>
  <si>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</si>
  <si>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</si>
  <si>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</si>
  <si>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</si>
  <si>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</si>
  <si>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</si>
  <si>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</si>
  <si>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</si>
  <si>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</si>
  <si>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</si>
  <si>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</si>
  <si>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</si>
  <si>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</si>
  <si>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</si>
  <si>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</si>
  <si>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</si>
  <si>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</si>
  <si>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</si>
  <si>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</si>
  <si>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</si>
  <si>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</si>
  <si>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</si>
  <si>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</si>
  <si>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</si>
  <si>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</si>
  <si>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</si>
  <si>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</si>
  <si>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</si>
  <si>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</si>
  <si>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</si>
  <si>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</si>
  <si>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</si>
  <si>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</si>
  <si>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</si>
  <si>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</si>
  <si>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</si>
  <si>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</si>
  <si>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</si>
  <si>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</si>
  <si>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</si>
  <si>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</si>
  <si>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</si>
  <si>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</si>
  <si>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</si>
  <si>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</si>
  <si>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</si>
  <si>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</si>
  <si>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</si>
  <si>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</si>
  <si>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</si>
  <si>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</si>
  <si>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</si>
  <si>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</si>
  <si>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</si>
  <si>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</si>
  <si>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</si>
  <si>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</si>
  <si>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</si>
  <si>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</si>
  <si>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</si>
  <si>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</si>
  <si>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</si>
  <si>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</si>
  <si>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</si>
  <si>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</si>
  <si>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</si>
  <si>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</si>
  <si>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</si>
  <si>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</si>
  <si>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</si>
  <si>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</si>
  <si>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</si>
  <si>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</si>
  <si>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</si>
  <si>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</si>
  <si>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</si>
  <si>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</si>
  <si>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</si>
  <si>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</si>
  <si>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</si>
  <si>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</si>
  <si>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</si>
  <si>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</si>
  <si>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</si>
  <si>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</si>
  <si>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</si>
  <si>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</si>
  <si>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</si>
  <si>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</si>
  <si>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</si>
  <si>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</si>
  <si>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</si>
  <si>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</si>
  <si>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</si>
  <si>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</si>
  <si>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</si>
  <si>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</si>
  <si>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</si>
  <si>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</si>
  <si>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</si>
  <si>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</si>
  <si>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</si>
  <si>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</si>
  <si>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</si>
  <si>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</si>
  <si>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</si>
  <si>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</si>
  <si>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</si>
  <si>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</si>
  <si>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</si>
  <si>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</si>
  <si>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</si>
  <si>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</si>
  <si>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</si>
  <si>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</si>
  <si>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</si>
  <si>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</si>
  <si>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</si>
  <si>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</si>
  <si>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</si>
  <si>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</si>
  <si>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</si>
  <si>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</si>
  <si>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</si>
  <si>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</si>
  <si>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</si>
  <si>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</si>
  <si>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</si>
  <si>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</si>
  <si>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</si>
  <si>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</si>
  <si>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</si>
  <si>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</si>
  <si>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</si>
  <si>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</si>
  <si>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</si>
  <si>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</si>
  <si>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</si>
  <si>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</si>
  <si>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</si>
  <si>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</si>
  <si>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</si>
  <si>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</si>
  <si>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</si>
  <si>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</si>
  <si>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</si>
  <si>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</si>
  <si>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</si>
  <si>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</si>
  <si>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</si>
  <si>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</si>
  <si>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</si>
  <si>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</si>
  <si>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</si>
  <si>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</si>
  <si>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</si>
  <si>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</si>
  <si>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</si>
  <si>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</si>
  <si>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</si>
  <si>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</si>
  <si>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</si>
  <si>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</si>
  <si>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</si>
  <si>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</si>
  <si>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</si>
  <si>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</si>
  <si>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</si>
  <si>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</si>
  <si>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</si>
  <si>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</si>
  <si>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</si>
  <si>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</si>
  <si>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</si>
  <si>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</si>
  <si>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</si>
  <si>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</si>
  <si>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</si>
  <si>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</si>
  <si>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</si>
  <si>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</si>
  <si>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</si>
  <si>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</si>
  <si>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</si>
  <si>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</si>
  <si>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</si>
  <si>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</si>
  <si>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</si>
  <si>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</si>
  <si>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</si>
  <si>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</si>
  <si>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</si>
  <si>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</si>
  <si>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</si>
  <si>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</si>
  <si>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</si>
  <si>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</si>
  <si>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</si>
  <si>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</si>
  <si>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</si>
  <si>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</si>
  <si>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</si>
  <si>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</si>
  <si>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</si>
  <si>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</si>
  <si>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</si>
  <si>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</si>
  <si>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</si>
  <si>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</si>
  <si>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</si>
  <si>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</si>
  <si>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</si>
  <si>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</si>
  <si>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</si>
  <si>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</si>
  <si>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</si>
  <si>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</si>
  <si>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</si>
  <si>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</si>
  <si>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</si>
  <si>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</si>
  <si>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</si>
  <si>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</si>
  <si>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</si>
  <si>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</si>
  <si>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</si>
  <si>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</si>
  <si>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</si>
  <si>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</si>
  <si>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</si>
  <si>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</si>
  <si>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</si>
  <si>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</si>
  <si>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</si>
  <si>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</si>
  <si>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</si>
  <si>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</si>
  <si>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</si>
  <si>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</si>
  <si>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</si>
  <si>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</si>
  <si>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</si>
  <si>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</si>
  <si>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</si>
  <si>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</si>
  <si>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</si>
  <si>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</si>
  <si>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</si>
  <si>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</si>
  <si>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</si>
  <si>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</si>
  <si>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</si>
  <si>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</si>
  <si>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</si>
  <si>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</si>
  <si>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</si>
  <si>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</si>
  <si>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</si>
  <si>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</si>
  <si>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</si>
  <si>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</si>
  <si>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</si>
  <si>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</si>
  <si>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</si>
  <si>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</si>
  <si>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</si>
  <si>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</si>
  <si>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</si>
  <si>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</si>
  <si>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</si>
  <si>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</si>
  <si>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</si>
  <si>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</si>
  <si>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</si>
  <si>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</si>
  <si>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</si>
  <si>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</si>
  <si>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</si>
  <si>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</si>
  <si>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</si>
  <si>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</si>
  <si>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</si>
  <si>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</si>
  <si>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</si>
  <si>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</si>
  <si>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</si>
  <si>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</si>
  <si>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</si>
  <si>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</si>
  <si>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</si>
  <si>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</si>
  <si>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</si>
  <si>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</si>
  <si>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</si>
  <si>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</si>
  <si>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</si>
  <si>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</si>
  <si>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</si>
  <si>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</si>
  <si>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</si>
  <si>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</si>
  <si>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</si>
  <si>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</si>
  <si>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</si>
  <si>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</si>
  <si>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</si>
  <si>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</si>
  <si>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</si>
  <si>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</si>
  <si>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</si>
  <si>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</si>
  <si>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</si>
  <si>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</si>
  <si>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</si>
  <si>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</si>
  <si>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</si>
  <si>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</si>
  <si>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</si>
  <si>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</si>
  <si>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</si>
  <si>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</si>
  <si>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</si>
  <si>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</si>
  <si>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</si>
  <si>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</si>
  <si>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</si>
  <si>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</si>
  <si>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</si>
  <si>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</si>
  <si>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</si>
  <si>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</si>
  <si>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</si>
  <si>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</si>
  <si>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</si>
  <si>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</si>
  <si>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</si>
  <si>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</si>
  <si>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</si>
  <si>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</si>
  <si>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</si>
  <si>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</si>
  <si>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</si>
  <si>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</si>
  <si>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</si>
  <si>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</si>
  <si>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</si>
  <si>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</si>
  <si>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</si>
  <si>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</si>
  <si>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</si>
  <si>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</si>
  <si>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</si>
  <si>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</si>
  <si>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</si>
  <si>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</si>
  <si>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</si>
  <si>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</si>
  <si>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</si>
  <si>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</si>
  <si>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</si>
  <si>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</si>
  <si>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</si>
  <si>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</si>
  <si>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</si>
  <si>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</si>
  <si>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</si>
  <si>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</si>
  <si>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</si>
  <si>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</si>
  <si>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</si>
  <si>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</si>
  <si>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</si>
  <si>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</si>
  <si>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</si>
  <si>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</si>
  <si>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</si>
  <si>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</si>
  <si>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</si>
  <si>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</si>
  <si>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</si>
  <si>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</si>
  <si>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</si>
  <si>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</si>
  <si>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</si>
  <si>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</si>
  <si>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</si>
  <si>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</si>
  <si>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</si>
  <si>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</si>
  <si>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</si>
  <si>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</si>
  <si>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</si>
  <si>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</si>
  <si>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</si>
  <si>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</si>
  <si>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</si>
  <si>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</si>
  <si>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</si>
  <si>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</si>
  <si>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</si>
  <si>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</si>
  <si>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</si>
  <si>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</si>
  <si>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</si>
  <si>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</si>
  <si>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</si>
  <si>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</si>
  <si>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</si>
  <si>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</si>
  <si>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</si>
  <si>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</si>
  <si>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</si>
  <si>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</si>
  <si>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</si>
  <si>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</si>
  <si>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</si>
  <si>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</si>
  <si>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</si>
  <si>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</si>
  <si>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</si>
  <si>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</si>
  <si>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</si>
  <si>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</si>
  <si>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</si>
  <si>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</si>
  <si>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</si>
  <si>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</si>
  <si>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</si>
  <si>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</si>
  <si>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</si>
  <si>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</si>
  <si>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</si>
  <si>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</si>
  <si>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</si>
  <si>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</si>
  <si>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</si>
  <si>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</si>
  <si>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</si>
  <si>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</si>
  <si>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</si>
  <si>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</si>
  <si>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</si>
  <si>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</si>
  <si>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</si>
  <si>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</si>
  <si>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</si>
  <si>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</si>
  <si>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</si>
  <si>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</si>
  <si>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</si>
  <si>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</si>
  <si>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</si>
  <si>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</si>
  <si>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</si>
  <si>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</si>
  <si>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</si>
  <si>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</si>
  <si>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</si>
  <si>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</si>
  <si>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</si>
  <si>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</si>
  <si>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</si>
  <si>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</si>
  <si>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</si>
  <si>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</si>
  <si>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</si>
  <si>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</si>
  <si>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</si>
  <si>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</si>
  <si>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</si>
  <si>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</si>
  <si>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</si>
  <si>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</si>
  <si>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</si>
  <si>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</si>
  <si>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</si>
  <si>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</si>
  <si>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</si>
  <si>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</si>
  <si>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</si>
  <si>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</si>
  <si>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</si>
  <si>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</si>
  <si>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</si>
  <si>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</si>
  <si>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</si>
  <si>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</si>
  <si>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</si>
  <si>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</si>
  <si>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</si>
  <si>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</si>
  <si>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</si>
  <si>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</si>
  <si>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</si>
  <si>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</si>
  <si>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</si>
  <si>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</si>
  <si>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</si>
  <si>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</si>
  <si>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</si>
  <si>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</si>
  <si>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</si>
  <si>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</si>
  <si>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</si>
  <si>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</si>
  <si>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</si>
  <si>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</si>
  <si>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</si>
  <si>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</si>
  <si>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</si>
  <si>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</si>
  <si>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</si>
  <si>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</si>
  <si>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</si>
  <si>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</si>
  <si>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</si>
  <si>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</si>
  <si>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</si>
  <si>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</si>
  <si>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</si>
  <si>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</si>
  <si>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</si>
  <si>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</si>
  <si>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</si>
  <si>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</si>
  <si>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</si>
  <si>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</si>
  <si>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</si>
  <si>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</si>
  <si>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</si>
  <si>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</si>
  <si>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</si>
  <si>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</si>
  <si>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</si>
  <si>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</si>
  <si>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</si>
  <si>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</si>
  <si>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</si>
  <si>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</si>
  <si>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</si>
  <si>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</si>
  <si>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</si>
  <si>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</si>
  <si>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</si>
  <si>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</si>
  <si>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</si>
  <si>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</si>
  <si>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</si>
  <si>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</si>
  <si>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</si>
  <si>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</si>
  <si>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</si>
  <si>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</si>
  <si>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</si>
  <si>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</si>
  <si>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</si>
  <si>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</si>
  <si>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</si>
  <si>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</si>
  <si>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</si>
  <si>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</si>
  <si>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</si>
  <si>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</si>
  <si>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</si>
  <si>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</si>
  <si>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</si>
  <si>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</si>
  <si>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</si>
  <si>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</si>
  <si>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</si>
  <si>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</si>
  <si>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</si>
  <si>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</si>
  <si>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</si>
  <si>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</si>
  <si>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</si>
  <si>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</si>
  <si>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</si>
  <si>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</si>
  <si>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</si>
  <si>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</si>
  <si>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</si>
  <si>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</si>
  <si>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</si>
  <si>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</si>
  <si>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</si>
  <si>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</si>
  <si>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</si>
  <si>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</si>
  <si>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</si>
  <si>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</si>
  <si>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</si>
  <si>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</si>
  <si>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</si>
  <si>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</si>
  <si>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</si>
  <si>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</si>
  <si>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</si>
  <si>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</si>
  <si>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</si>
  <si>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</si>
  <si>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</si>
  <si>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</si>
  <si>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</si>
  <si>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</si>
  <si>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</si>
  <si>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</si>
  <si>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</si>
  <si>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</si>
  <si>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</si>
  <si>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</si>
  <si>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</si>
  <si>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</si>
  <si>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</si>
  <si>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</si>
  <si>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</si>
  <si>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</si>
  <si>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</si>
  <si>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</si>
  <si>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</si>
  <si>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</si>
  <si>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</si>
  <si>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</si>
  <si>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</si>
  <si>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</si>
  <si>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</si>
  <si>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</si>
  <si>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</si>
  <si>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</si>
  <si>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</si>
  <si>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</si>
  <si>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</si>
  <si>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</si>
  <si>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</si>
  <si>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</si>
  <si>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</si>
  <si>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</si>
  <si>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</si>
  <si>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</si>
  <si>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</si>
  <si>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</si>
  <si>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</si>
  <si>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</si>
  <si>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</si>
  <si>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</si>
  <si>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</si>
  <si>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</si>
  <si>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</si>
  <si>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</si>
  <si>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</si>
  <si>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</si>
  <si>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</si>
  <si>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</si>
  <si>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</si>
  <si>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</si>
  <si>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</si>
  <si>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</si>
  <si>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</si>
  <si>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</si>
  <si>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</si>
  <si>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</si>
  <si>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</si>
  <si>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</si>
  <si>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</si>
  <si>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</si>
  <si>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</si>
  <si>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</si>
  <si>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</si>
  <si>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</si>
  <si>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</si>
  <si>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</si>
  <si>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</si>
  <si>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</si>
  <si>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</si>
  <si>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</si>
  <si>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</si>
  <si>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</si>
  <si>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</si>
  <si>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</si>
  <si>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</si>
  <si>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</si>
  <si>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</si>
  <si>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</si>
  <si>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</si>
  <si>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</si>
  <si>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</si>
  <si>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</si>
  <si>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</si>
  <si>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</si>
  <si>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</si>
  <si>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</si>
  <si>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</si>
  <si>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</si>
  <si>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</si>
  <si>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</si>
  <si>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</si>
  <si>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</si>
  <si>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</si>
  <si>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</si>
  <si>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</si>
  <si>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</si>
  <si>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</si>
  <si>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</si>
  <si>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</si>
  <si>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</si>
  <si>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</si>
  <si>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</si>
  <si>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</si>
  <si>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</si>
  <si>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</si>
  <si>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</si>
  <si>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</si>
  <si>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</si>
  <si>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</si>
  <si>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</si>
  <si>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</si>
  <si>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</si>
  <si>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</si>
  <si>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</si>
  <si>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</si>
  <si>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</si>
  <si>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</si>
  <si>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</si>
  <si>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</si>
  <si>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</si>
  <si>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</si>
  <si>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</si>
  <si>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</si>
  <si>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</si>
  <si>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</si>
  <si>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</si>
  <si>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</si>
  <si>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</si>
  <si>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</si>
  <si>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</si>
  <si>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</si>
  <si>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</si>
  <si>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</si>
  <si>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</si>
  <si>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</si>
  <si>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</si>
  <si>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</si>
  <si>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</si>
  <si>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</si>
  <si>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</si>
  <si>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</si>
  <si>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</si>
  <si>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</si>
  <si>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</si>
  <si>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</si>
  <si>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</si>
  <si>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</si>
  <si>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</si>
  <si>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</si>
  <si>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</si>
  <si>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</si>
  <si>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</si>
  <si>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</si>
  <si>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</si>
  <si>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</si>
  <si>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</si>
  <si>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</si>
  <si>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</si>
  <si>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</si>
  <si>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</si>
  <si>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</si>
  <si>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</si>
  <si>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</si>
  <si>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</si>
  <si>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</si>
  <si>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</si>
  <si>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</si>
  <si>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</si>
  <si>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</si>
  <si>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</si>
  <si>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</si>
  <si>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</si>
  <si>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</si>
  <si>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</si>
  <si>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</si>
  <si>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</si>
  <si>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</si>
  <si>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</si>
  <si>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</si>
  <si>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</si>
  <si>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</si>
  <si>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</si>
  <si>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</si>
  <si>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</si>
  <si>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</si>
  <si>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</si>
  <si>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</si>
  <si>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</si>
  <si>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</si>
  <si>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</si>
  <si>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</si>
  <si>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</si>
  <si>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</si>
  <si>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</si>
  <si>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</si>
  <si>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</si>
  <si>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</si>
  <si>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</si>
  <si>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</si>
  <si>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</si>
  <si>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</si>
  <si>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</si>
  <si>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</si>
  <si>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</si>
  <si>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</si>
  <si>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</si>
  <si>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</si>
  <si>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</si>
  <si>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</si>
  <si>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</si>
  <si>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</si>
  <si>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</si>
  <si>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</si>
  <si>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</si>
  <si>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</si>
  <si>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</si>
  <si>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</si>
  <si>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</si>
  <si>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</si>
  <si>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</si>
  <si>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</si>
  <si>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</si>
  <si>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</si>
  <si>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</si>
  <si>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</si>
  <si>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</si>
  <si>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</si>
  <si>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</si>
  <si>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</si>
  <si>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</si>
  <si>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</si>
  <si>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</si>
  <si>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</si>
  <si>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</si>
  <si>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</si>
  <si>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</si>
  <si>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</si>
  <si>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</si>
  <si>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</si>
  <si>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</si>
  <si>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</si>
  <si>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</si>
  <si>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</si>
  <si>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</si>
  <si>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</si>
  <si>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</si>
  <si>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</si>
  <si>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</si>
  <si>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</si>
  <si>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</si>
  <si>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</si>
  <si>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</si>
  <si>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</si>
  <si>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</si>
  <si>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</si>
  <si>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</si>
  <si>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</si>
  <si>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</si>
  <si>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</si>
  <si>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</si>
  <si>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</si>
  <si>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</si>
  <si>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</si>
  <si>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</si>
  <si>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</si>
  <si>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</si>
  <si>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</si>
  <si>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</si>
  <si>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</si>
  <si>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</si>
  <si>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</si>
  <si>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</si>
  <si>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</si>
  <si>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</si>
  <si>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</si>
  <si>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</si>
  <si>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</si>
  <si>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</si>
  <si>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</si>
  <si>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</si>
  <si>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</si>
  <si>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</si>
  <si>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</si>
  <si>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</si>
  <si>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</si>
  <si>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</si>
  <si>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</si>
  <si>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</si>
  <si>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</si>
  <si>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</si>
  <si>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</si>
  <si>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</si>
  <si>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</si>
  <si>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</si>
  <si>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</si>
  <si>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</si>
  <si>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</si>
  <si>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</si>
  <si>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</si>
  <si>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</si>
  <si>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</si>
  <si>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</si>
  <si>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</si>
  <si>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</si>
  <si>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</si>
  <si>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</si>
  <si>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</si>
  <si>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</si>
  <si>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</si>
  <si>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</si>
  <si>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</si>
  <si>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</si>
  <si>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</si>
  <si>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</si>
  <si>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</si>
  <si>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</si>
  <si>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</si>
  <si>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</si>
  <si>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</si>
  <si>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</si>
  <si>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</si>
  <si>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</si>
  <si>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</si>
  <si>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</si>
  <si>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</si>
  <si>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</si>
  <si>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</si>
  <si>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</si>
  <si>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</si>
  <si>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</si>
  <si>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</si>
  <si>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</si>
  <si>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</si>
  <si>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</si>
  <si>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</si>
  <si>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</si>
  <si>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</si>
  <si>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</si>
  <si>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</si>
  <si>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</si>
  <si>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</si>
  <si>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</si>
  <si>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</si>
  <si>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</si>
  <si>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</si>
  <si>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</si>
  <si>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</si>
  <si>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</si>
  <si>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</si>
  <si>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</si>
  <si>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</si>
  <si>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</si>
  <si>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</si>
  <si>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</si>
  <si>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</si>
  <si>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</si>
  <si>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</si>
  <si>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</si>
  <si>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</si>
  <si>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</si>
  <si>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</si>
  <si>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</si>
  <si>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</si>
  <si>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</si>
  <si>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</si>
  <si>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</si>
  <si>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</si>
  <si>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</si>
  <si>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</si>
  <si>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</si>
  <si>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</si>
  <si>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</si>
  <si>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</si>
  <si>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</si>
  <si>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</si>
  <si>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</si>
  <si>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</si>
  <si>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</si>
  <si>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</si>
  <si>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</si>
  <si>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</si>
  <si>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</si>
  <si>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</si>
  <si>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</si>
  <si>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</si>
  <si>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</si>
  <si>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</si>
  <si>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</si>
  <si>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</si>
  <si>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</si>
  <si>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</si>
  <si>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</si>
  <si>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</si>
  <si>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</si>
  <si>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</si>
  <si>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</si>
  <si>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</si>
  <si>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</si>
  <si>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</si>
  <si>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</si>
  <si>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</si>
  <si>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</si>
  <si>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</si>
  <si>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</si>
  <si>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</si>
  <si>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</si>
  <si>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</si>
  <si>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</si>
  <si>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</si>
  <si>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</si>
  <si>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</si>
  <si>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</si>
  <si>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</si>
  <si>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</si>
  <si>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</si>
  <si>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</si>
  <si>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</si>
  <si>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</si>
  <si>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</si>
  <si>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</si>
  <si>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</si>
  <si>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</si>
  <si>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</si>
  <si>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</si>
  <si>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</si>
  <si>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</si>
  <si>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</si>
  <si>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</si>
  <si>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</si>
  <si>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</si>
  <si>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</si>
  <si>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</si>
  <si>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</si>
  <si>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</si>
  <si>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</si>
  <si>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</si>
  <si>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</si>
  <si>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</si>
  <si>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</si>
  <si>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</si>
  <si>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</si>
  <si>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</si>
  <si>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</si>
  <si>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</si>
  <si>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</si>
  <si>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</si>
  <si>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</si>
  <si>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</si>
  <si>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</si>
  <si>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</si>
  <si>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</si>
  <si>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</si>
  <si>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</si>
  <si>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</si>
  <si>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</si>
  <si>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</si>
  <si>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</si>
  <si>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</si>
  <si>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</si>
  <si>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</si>
  <si>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</si>
  <si>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</si>
  <si>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</si>
  <si>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</si>
  <si>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</si>
  <si>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</si>
  <si>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</si>
  <si>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</si>
  <si>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</si>
  <si>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</si>
  <si>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</si>
  <si>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</si>
  <si>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</si>
  <si>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</si>
  <si>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</si>
  <si>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</si>
  <si>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</si>
  <si>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</si>
  <si>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</si>
  <si>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</si>
  <si>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</si>
  <si>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</si>
  <si>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</si>
  <si>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</si>
  <si>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</si>
  <si>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</si>
  <si>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</si>
  <si>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</si>
  <si>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</si>
  <si>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</si>
  <si>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</si>
  <si>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</si>
  <si>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</si>
  <si>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</si>
  <si>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</si>
  <si>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</si>
  <si>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</si>
  <si>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</si>
  <si>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</si>
  <si>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</si>
  <si>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</si>
  <si>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</si>
  <si>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</si>
  <si>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</si>
  <si>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</si>
  <si>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</si>
  <si>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</si>
  <si>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</si>
  <si>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</si>
  <si>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</si>
  <si>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</si>
  <si>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</si>
  <si>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</si>
  <si>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</si>
  <si>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</si>
  <si>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</si>
  <si>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</si>
  <si>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</si>
  <si>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</si>
  <si>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</si>
  <si>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</si>
  <si>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</si>
  <si>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</si>
  <si>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</si>
  <si>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</si>
  <si>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</si>
  <si>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</si>
  <si>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</si>
  <si>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</si>
  <si>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</si>
  <si>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</si>
  <si>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</si>
  <si>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</si>
  <si>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</si>
  <si>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</si>
  <si>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</si>
  <si>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</si>
  <si>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</si>
  <si>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</si>
  <si>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</si>
  <si>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</si>
  <si>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</si>
  <si>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</si>
  <si>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</si>
  <si>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</si>
  <si>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</si>
  <si>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</si>
  <si>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</si>
  <si>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</si>
  <si>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</si>
  <si>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</si>
  <si>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</si>
  <si>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</si>
  <si>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</si>
  <si>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</si>
  <si>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</si>
  <si>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</si>
  <si>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</si>
  <si>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</si>
  <si>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</si>
  <si>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</si>
  <si>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</si>
  <si>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</si>
  <si>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</si>
  <si>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</si>
  <si>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</si>
  <si>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</si>
  <si>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</si>
  <si>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</si>
  <si>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</si>
  <si>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</si>
  <si>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</si>
  <si>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</si>
  <si>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</si>
  <si>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</si>
  <si>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</si>
  <si>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</si>
  <si>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</si>
  <si>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</si>
  <si>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</si>
  <si>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</si>
  <si>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</si>
  <si>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</si>
  <si>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</si>
  <si>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</si>
  <si>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</si>
  <si>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</si>
  <si>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</si>
  <si>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</si>
  <si>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</si>
  <si>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</si>
  <si>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</si>
  <si>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</si>
  <si>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</si>
  <si>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</si>
  <si>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</si>
  <si>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</si>
  <si>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</si>
  <si>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</si>
  <si>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</si>
  <si>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</si>
  <si>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</si>
  <si>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</si>
  <si>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</si>
  <si>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</si>
  <si>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</si>
  <si>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</si>
  <si>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</si>
  <si>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</si>
  <si>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</si>
  <si>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</si>
  <si>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</si>
  <si>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</si>
  <si>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</si>
  <si>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</si>
  <si>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</si>
  <si>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</si>
  <si>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</si>
  <si>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</si>
  <si>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</si>
  <si>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</si>
  <si>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</si>
  <si>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</si>
  <si>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</si>
  <si>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</si>
  <si>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</si>
  <si>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</si>
  <si>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</si>
  <si>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</si>
  <si>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</si>
  <si>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</si>
  <si>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</si>
  <si>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</si>
  <si>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</si>
  <si>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</si>
  <si>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</si>
  <si>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</si>
  <si>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</si>
  <si>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</si>
  <si>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</si>
  <si>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</si>
  <si>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</si>
  <si>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</si>
  <si>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</si>
  <si>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</si>
  <si>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</si>
  <si>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</si>
  <si>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</si>
  <si>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</si>
  <si>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</si>
  <si>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</si>
  <si>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</si>
  <si>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</si>
  <si>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</si>
  <si>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</si>
  <si>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</si>
  <si>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</si>
  <si>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</si>
  <si>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</si>
  <si>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</si>
  <si>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</si>
  <si>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</si>
  <si>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</si>
  <si>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</si>
  <si>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</si>
  <si>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</si>
  <si>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</si>
  <si>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</si>
  <si>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</si>
  <si>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</si>
  <si>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</si>
  <si>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</si>
  <si>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</si>
  <si>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</si>
  <si>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</si>
  <si>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</si>
  <si>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</si>
  <si>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</si>
  <si>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</si>
  <si>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</si>
  <si>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</si>
  <si>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</si>
  <si>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</si>
  <si>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</si>
  <si>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</si>
  <si>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</si>
  <si>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</si>
  <si>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</si>
  <si>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</si>
  <si>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</si>
  <si>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</si>
  <si>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</si>
  <si>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</si>
  <si>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</si>
  <si>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</si>
  <si>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</si>
  <si>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</si>
  <si>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</si>
  <si>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</si>
  <si>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</si>
  <si>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</si>
  <si>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</si>
  <si>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</si>
  <si>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</si>
  <si>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</si>
  <si>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</si>
  <si>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</si>
  <si>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</si>
  <si>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</si>
  <si>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</si>
  <si>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</si>
  <si>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</si>
  <si>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</si>
  <si>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</si>
  <si>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</si>
  <si>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</si>
  <si>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</si>
  <si>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</si>
  <si>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</si>
  <si>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</si>
  <si>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</si>
  <si>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</si>
  <si>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</si>
  <si>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</si>
  <si>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</si>
  <si>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</si>
  <si>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</si>
  <si>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</si>
  <si>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</si>
  <si>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</si>
  <si>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</si>
  <si>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</si>
  <si>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</si>
  <si>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</si>
  <si>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</si>
  <si>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</si>
  <si>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</si>
  <si>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</si>
  <si>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</si>
  <si>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</si>
  <si>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</si>
  <si>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</si>
  <si>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</si>
  <si>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</si>
  <si>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</si>
  <si>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</si>
  <si>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</si>
  <si>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</si>
  <si>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</si>
  <si>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</si>
  <si>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</si>
  <si>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</si>
  <si>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</si>
  <si>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</si>
  <si>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</si>
  <si>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</si>
  <si>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</si>
  <si>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</si>
  <si>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</si>
  <si>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</si>
  <si>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</si>
  <si>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</si>
  <si>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</si>
  <si>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</si>
  <si>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</si>
  <si>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</si>
  <si>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</si>
  <si>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</si>
  <si>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</si>
  <si>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</si>
  <si>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</si>
  <si>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</si>
  <si>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</si>
  <si>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</si>
  <si>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</si>
  <si>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</si>
  <si>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</si>
  <si>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</si>
  <si>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</si>
  <si>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</si>
  <si>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</si>
  <si>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</si>
  <si>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</si>
  <si>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</si>
  <si>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</si>
  <si>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</si>
  <si>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</si>
  <si>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</si>
  <si>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</si>
  <si>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</si>
  <si>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</si>
  <si>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</si>
  <si>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</si>
  <si>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</si>
  <si>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</si>
  <si>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</si>
  <si>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</si>
  <si>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</si>
  <si>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</si>
  <si>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</si>
  <si>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</si>
  <si>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</si>
  <si>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</si>
  <si>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</si>
  <si>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</si>
  <si>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</si>
  <si>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</si>
  <si>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</si>
  <si>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</si>
  <si>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</si>
  <si>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</si>
  <si>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</si>
  <si>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</si>
  <si>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</si>
  <si>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</si>
  <si>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</si>
  <si>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</si>
  <si>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</si>
  <si>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</si>
  <si>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</si>
  <si>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</si>
  <si>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</si>
  <si>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</si>
  <si>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</si>
  <si>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</si>
  <si>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</si>
  <si>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</si>
  <si>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</si>
  <si>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</si>
  <si>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</si>
  <si>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</si>
  <si>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</si>
  <si>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</si>
  <si>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</si>
  <si>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</si>
  <si>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</si>
  <si>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</si>
  <si>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</si>
  <si>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</si>
  <si>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</si>
  <si>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</si>
  <si>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</si>
  <si>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</si>
  <si>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</si>
  <si>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</si>
  <si>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</si>
  <si>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</si>
  <si>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</si>
  <si>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</si>
  <si>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</si>
  <si>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</si>
  <si>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</si>
  <si>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</si>
  <si>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</si>
  <si>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</si>
  <si>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</si>
  <si>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</si>
  <si>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</si>
  <si>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</si>
  <si>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</si>
  <si>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</si>
  <si>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</si>
  <si>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</si>
  <si>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</si>
  <si>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</si>
  <si>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</si>
  <si>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</si>
  <si>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</si>
  <si>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</si>
  <si>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</si>
  <si>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</si>
  <si>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</si>
  <si>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</si>
  <si>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</si>
  <si>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</si>
  <si>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</si>
  <si>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</si>
  <si>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</si>
  <si>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</si>
  <si>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</si>
  <si>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</si>
  <si>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</si>
  <si>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</si>
  <si>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</si>
  <si>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</si>
  <si>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</si>
  <si>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</si>
  <si>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</si>
  <si>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</si>
  <si>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</si>
  <si>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</si>
  <si>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</si>
  <si>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</si>
  <si>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</si>
  <si>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</si>
  <si>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</si>
  <si>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</si>
  <si>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</si>
  <si>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</si>
  <si>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</si>
  <si>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</si>
  <si>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</si>
  <si>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</si>
  <si>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</si>
  <si>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</si>
  <si>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</si>
  <si>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</si>
  <si>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</si>
  <si>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</si>
  <si>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</si>
  <si>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</si>
  <si>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</si>
  <si>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</si>
  <si>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</si>
  <si>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</si>
  <si>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</si>
  <si>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</si>
  <si>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</si>
  <si>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</si>
  <si>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</si>
  <si>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</si>
  <si>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</si>
  <si>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</si>
  <si>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</si>
  <si>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</si>
  <si>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</si>
  <si>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</si>
  <si>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</si>
  <si>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</si>
  <si>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</si>
  <si>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</si>
  <si>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</si>
  <si>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</si>
  <si>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</si>
  <si>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</si>
  <si>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</si>
  <si>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</si>
  <si>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</si>
  <si>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</si>
  <si>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</si>
  <si>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</si>
  <si>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</si>
  <si>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</si>
  <si>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</si>
  <si>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</si>
  <si>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</si>
  <si>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</si>
  <si>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</si>
  <si>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</si>
  <si>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</si>
  <si>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</si>
  <si>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</si>
  <si>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</si>
  <si>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</si>
  <si>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</si>
  <si>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</si>
  <si>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</si>
  <si>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</si>
  <si>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</si>
  <si>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</si>
  <si>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</si>
  <si>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</si>
  <si>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</si>
  <si>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</si>
  <si>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</si>
  <si>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</si>
  <si>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</si>
  <si>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</si>
  <si>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</si>
  <si>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</si>
  <si>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</si>
  <si>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</si>
  <si>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</si>
  <si>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</si>
  <si>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</si>
  <si>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</si>
  <si>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</si>
  <si>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</si>
  <si>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</si>
  <si>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</si>
  <si>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</si>
  <si>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</si>
  <si>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</si>
  <si>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</si>
  <si>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</si>
  <si>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</si>
  <si>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</si>
  <si>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</si>
  <si>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</si>
  <si>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</si>
  <si>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</si>
  <si>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</si>
  <si>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</si>
  <si>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</si>
  <si>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</si>
  <si>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</si>
  <si>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</si>
  <si>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</si>
  <si>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</si>
  <si>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</si>
  <si>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</si>
  <si>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</si>
  <si>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</si>
  <si>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</si>
  <si>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</si>
  <si>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</si>
  <si>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</si>
  <si>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</si>
  <si>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</si>
  <si>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</si>
  <si>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</si>
  <si>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</si>
  <si>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</si>
  <si>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</si>
  <si>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</si>
  <si>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</si>
  <si>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</si>
  <si>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</si>
  <si>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</si>
  <si>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</si>
  <si>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</si>
  <si>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</si>
  <si>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</si>
  <si>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</si>
  <si>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</si>
  <si>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</si>
  <si>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</si>
  <si>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</si>
  <si>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</si>
  <si>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</si>
  <si>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</si>
  <si>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</si>
  <si>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</si>
  <si>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</si>
  <si>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</si>
  <si>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</si>
  <si>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</si>
  <si>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</si>
  <si>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</si>
  <si>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</si>
  <si>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</si>
  <si>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</si>
  <si>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</si>
  <si>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</si>
  <si>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</si>
  <si>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</si>
  <si>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</si>
  <si>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</si>
  <si>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</si>
  <si>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</si>
  <si>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</si>
  <si>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</si>
  <si>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</si>
  <si>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</si>
  <si>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</si>
  <si>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</si>
  <si>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</si>
  <si>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</si>
  <si>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</si>
  <si>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</si>
  <si>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</si>
  <si>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</si>
  <si>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</si>
  <si>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</si>
  <si>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</si>
  <si>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</si>
  <si>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</si>
  <si>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</si>
  <si>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</si>
  <si>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</si>
  <si>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</si>
  <si>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</si>
  <si>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</si>
  <si>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</si>
  <si>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</si>
  <si>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</si>
  <si>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</si>
  <si>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</si>
  <si>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</si>
  <si>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</si>
  <si>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</si>
  <si>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</si>
  <si>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</si>
  <si>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</si>
  <si>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</si>
  <si>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</si>
  <si>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</si>
  <si>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</si>
  <si>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</si>
  <si>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</si>
  <si>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</si>
  <si>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</si>
  <si>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</si>
  <si>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</si>
  <si>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</si>
  <si>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</si>
  <si>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</si>
  <si>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</si>
  <si>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</si>
  <si>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</si>
  <si>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</si>
  <si>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</si>
  <si>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</si>
  <si>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</si>
  <si>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</si>
  <si>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</si>
  <si>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</si>
  <si>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</si>
  <si>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</si>
  <si>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</si>
  <si>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</si>
  <si>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</si>
  <si>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</si>
  <si>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</si>
  <si>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</si>
  <si>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</si>
  <si>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</si>
  <si>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</si>
  <si>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</si>
  <si>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</si>
  <si>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</si>
  <si>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</si>
  <si>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</si>
  <si>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</si>
  <si>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</si>
  <si>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</si>
  <si>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</si>
  <si>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</si>
  <si>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</si>
  <si>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</si>
  <si>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</si>
  <si>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</si>
  <si>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</si>
  <si>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</si>
  <si>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</si>
  <si>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</si>
  <si>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</si>
  <si>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</si>
  <si>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</si>
  <si>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</si>
  <si>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</si>
  <si>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</si>
  <si>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</si>
  <si>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</si>
  <si>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</si>
  <si>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</si>
  <si>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</si>
  <si>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</si>
  <si>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</si>
  <si>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</si>
  <si>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</si>
  <si>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</si>
  <si>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</si>
  <si>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</si>
  <si>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</si>
  <si>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</si>
  <si>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</si>
  <si>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</si>
  <si>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</si>
  <si>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</si>
  <si>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</si>
  <si>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</si>
  <si>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</si>
  <si>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</si>
  <si>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</si>
  <si>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</si>
  <si>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</si>
  <si>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</si>
  <si>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</si>
  <si>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</si>
  <si>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</si>
  <si>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</si>
  <si>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</si>
  <si>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</si>
  <si>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</si>
  <si>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</si>
  <si>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</si>
  <si>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</si>
  <si>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</si>
  <si>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</si>
  <si>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</si>
  <si>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</si>
  <si>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</si>
  <si>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</si>
  <si>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</si>
  <si>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</si>
  <si>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</si>
  <si>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</si>
  <si>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</si>
  <si>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</si>
  <si>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</si>
  <si>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</si>
  <si>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</si>
  <si>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</si>
  <si>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</si>
  <si>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</si>
  <si>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</si>
  <si>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</si>
  <si>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</si>
  <si>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</si>
  <si>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</si>
  <si>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</si>
  <si>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</si>
  <si>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</si>
  <si>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</si>
  <si>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</si>
  <si>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</si>
  <si>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</si>
  <si>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</si>
  <si>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</si>
  <si>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</si>
  <si>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</si>
  <si>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</si>
  <si>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</si>
  <si>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</si>
  <si>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</si>
  <si>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</si>
  <si>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</si>
  <si>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</si>
  <si>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</si>
  <si>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</si>
  <si>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</si>
  <si>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</si>
  <si>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</si>
  <si>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</si>
  <si>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</si>
  <si>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</si>
  <si>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</si>
  <si>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</si>
  <si>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</si>
  <si>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</si>
  <si>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</si>
  <si>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</si>
  <si>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</si>
  <si>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</si>
  <si>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</si>
  <si>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</si>
  <si>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</si>
  <si>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</si>
  <si>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</si>
  <si>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</si>
  <si>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</si>
  <si>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</si>
  <si>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</si>
  <si>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</si>
  <si>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</si>
  <si>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</si>
  <si>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</si>
  <si>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</si>
  <si>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</si>
  <si>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</si>
  <si>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</si>
  <si>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</si>
  <si>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</si>
  <si>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</si>
  <si>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</si>
  <si>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</si>
  <si>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</si>
  <si>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</si>
  <si>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</si>
  <si>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</si>
  <si>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</si>
  <si>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</si>
  <si>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</si>
  <si>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</si>
  <si>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</si>
  <si>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</si>
  <si>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</si>
  <si>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</si>
  <si>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</si>
  <si>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</si>
  <si>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</si>
  <si>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</si>
  <si>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</si>
  <si>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</si>
  <si>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</si>
  <si>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</si>
  <si>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</si>
  <si>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</si>
  <si>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</si>
  <si>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</si>
  <si>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</si>
  <si>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</si>
  <si>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</si>
  <si>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</si>
  <si>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</si>
  <si>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</si>
  <si>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</si>
  <si>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</si>
  <si>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</si>
  <si>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</si>
  <si>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</si>
  <si>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</si>
  <si>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</si>
  <si>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</si>
  <si>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</si>
  <si>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</si>
  <si>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</si>
  <si>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</si>
  <si>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</si>
  <si>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</si>
  <si>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</si>
  <si>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</si>
  <si>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</si>
  <si>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</si>
  <si>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</si>
  <si>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</si>
  <si>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</si>
  <si>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</si>
  <si>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</si>
  <si>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</si>
  <si>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</si>
  <si>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</si>
  <si>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</si>
  <si>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</si>
  <si>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</si>
  <si>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</si>
  <si>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</si>
  <si>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</si>
  <si>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</si>
  <si>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</si>
  <si>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</si>
  <si>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</si>
  <si>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</si>
  <si>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</si>
  <si>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</si>
  <si>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</si>
  <si>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</si>
  <si>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</si>
  <si>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</si>
  <si>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</si>
  <si>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</si>
  <si>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</si>
  <si>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</si>
  <si>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</si>
  <si>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</si>
  <si>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</si>
  <si>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</si>
  <si>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</si>
  <si>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</si>
  <si>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</si>
  <si>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</si>
  <si>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</si>
  <si>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</si>
  <si>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</si>
  <si>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</si>
  <si>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</si>
  <si>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</si>
  <si>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</si>
  <si>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</si>
  <si>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</si>
  <si>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</si>
  <si>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</si>
  <si>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</si>
  <si>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</si>
  <si>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</si>
  <si>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</si>
  <si>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</si>
  <si>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</si>
  <si>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</si>
  <si>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</si>
  <si>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</si>
  <si>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</si>
  <si>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</si>
  <si>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</si>
  <si>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</si>
  <si>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</si>
  <si>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</si>
  <si>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</si>
  <si>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</si>
  <si>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</si>
  <si>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</si>
  <si>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</si>
  <si>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</si>
  <si>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</si>
  <si>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</si>
  <si>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</si>
  <si>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</si>
  <si>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</si>
  <si>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</si>
  <si>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</si>
  <si>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</si>
  <si>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</si>
  <si>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</si>
  <si>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</si>
  <si>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</si>
  <si>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</si>
  <si>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</si>
  <si>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</si>
  <si>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</si>
  <si>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</si>
  <si>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</si>
  <si>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</si>
  <si>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</si>
  <si>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</si>
  <si>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</si>
  <si>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</si>
  <si>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</si>
  <si>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</si>
  <si>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</si>
  <si>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</si>
  <si>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</si>
  <si>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</si>
  <si>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</si>
  <si>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</si>
  <si>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</si>
  <si>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</si>
  <si>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</si>
  <si>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</si>
  <si>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</si>
  <si>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</si>
  <si>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</si>
  <si>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</si>
  <si>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</si>
  <si>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</si>
  <si>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</si>
  <si>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</si>
  <si>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</si>
  <si>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</si>
  <si>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</si>
  <si>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</si>
  <si>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</si>
  <si>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</si>
  <si>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</si>
  <si>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</si>
  <si>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</si>
  <si>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</si>
  <si>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</si>
  <si>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</si>
  <si>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</si>
  <si>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</si>
  <si>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</si>
  <si>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</si>
  <si>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</si>
  <si>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</si>
  <si>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</si>
  <si>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</si>
  <si>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</si>
  <si>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</si>
  <si>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</si>
  <si>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</si>
  <si>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</si>
  <si>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</si>
  <si>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</si>
  <si>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</si>
  <si>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</si>
  <si>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</si>
  <si>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</si>
  <si>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</si>
  <si>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</si>
  <si>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</si>
  <si>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</si>
  <si>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</si>
  <si>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</si>
  <si>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</si>
  <si>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</si>
  <si>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</si>
  <si>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</si>
  <si>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</si>
  <si>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</si>
  <si>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</si>
  <si>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</si>
  <si>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</si>
  <si>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</si>
  <si>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</si>
  <si>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</si>
  <si>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</si>
  <si>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</si>
  <si>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</si>
  <si>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</si>
  <si>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</si>
  <si>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</si>
  <si>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</si>
  <si>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</si>
  <si>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</si>
  <si>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</si>
  <si>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</si>
  <si>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</si>
  <si>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</si>
  <si>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</si>
  <si>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</si>
  <si>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</si>
  <si>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</si>
  <si>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</si>
  <si>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</si>
  <si>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</si>
  <si>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</si>
  <si>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</si>
  <si>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</si>
  <si>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</si>
  <si>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</si>
  <si>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</si>
  <si>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</si>
  <si>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</si>
  <si>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</si>
  <si>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</si>
  <si>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</si>
  <si>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</si>
  <si>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</si>
  <si>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</si>
  <si>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</si>
  <si>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</si>
  <si>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</si>
  <si>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</si>
  <si>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</si>
  <si>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</si>
  <si>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</si>
  <si>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</si>
  <si>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</si>
  <si>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</si>
  <si>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</si>
  <si>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</si>
  <si>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</si>
  <si>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</si>
  <si>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</si>
  <si>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</si>
  <si>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</si>
  <si>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</si>
  <si>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</si>
  <si>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</si>
  <si>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</si>
  <si>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</si>
  <si>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</si>
  <si>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</si>
  <si>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</si>
  <si>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</si>
  <si>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</si>
  <si>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</si>
  <si>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</si>
  <si>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</si>
  <si>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</si>
  <si>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</si>
  <si>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</si>
  <si>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</si>
  <si>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</si>
  <si>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</si>
  <si>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</si>
  <si>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</si>
  <si>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</si>
  <si>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</si>
  <si>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</si>
  <si>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</si>
  <si>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</si>
  <si>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</si>
  <si>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</si>
  <si>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</si>
  <si>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</si>
  <si>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</si>
  <si>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</si>
  <si>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</si>
  <si>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</si>
  <si>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</si>
  <si>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</si>
  <si>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</si>
  <si>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</si>
  <si>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</si>
  <si>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</si>
  <si>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</si>
  <si>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</si>
  <si>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</si>
  <si>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</si>
  <si>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</si>
  <si>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</si>
  <si>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</si>
  <si>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</si>
  <si>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</si>
  <si>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</si>
  <si>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</si>
  <si>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</si>
  <si>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</si>
  <si>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</si>
  <si>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</si>
  <si>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</si>
  <si>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</si>
  <si>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</si>
  <si>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</si>
  <si>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</si>
  <si>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</si>
  <si>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</si>
  <si>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</si>
  <si>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</si>
  <si>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</si>
  <si>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</si>
  <si>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</si>
  <si>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</si>
  <si>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</si>
  <si>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</si>
  <si>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</si>
  <si>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</si>
  <si>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</si>
  <si>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</si>
  <si>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</si>
  <si>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</si>
  <si>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</si>
  <si>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</si>
  <si>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</si>
  <si>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</si>
  <si>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</si>
  <si>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</si>
  <si>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</si>
  <si>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</si>
  <si>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</si>
  <si>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</si>
  <si>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</si>
  <si>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</si>
  <si>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</si>
  <si>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</si>
  <si>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</si>
  <si>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</si>
  <si>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</si>
  <si>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</si>
  <si>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</si>
  <si>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</si>
  <si>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</si>
  <si>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</si>
  <si>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</si>
  <si>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</si>
  <si>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</si>
  <si>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</si>
  <si>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</si>
  <si>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</si>
  <si>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</si>
  <si>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</si>
  <si>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</si>
  <si>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</si>
  <si>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</si>
  <si>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</si>
  <si>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</si>
  <si>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</si>
  <si>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</si>
  <si>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</si>
  <si>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</si>
  <si>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</si>
  <si>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</si>
  <si>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</si>
  <si>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</si>
  <si>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</si>
  <si>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</si>
  <si>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</si>
  <si>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</si>
  <si>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</si>
  <si>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</si>
  <si>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</si>
  <si>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</si>
  <si>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</si>
  <si>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</si>
  <si>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</si>
  <si>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</si>
  <si>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</si>
  <si>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</si>
  <si>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</si>
  <si>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</si>
  <si>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</si>
  <si>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</si>
  <si>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</si>
  <si>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</si>
  <si>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</si>
  <si>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</si>
  <si>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</si>
  <si>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</si>
  <si>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</si>
  <si>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</si>
  <si>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</si>
  <si>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</si>
  <si>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</si>
  <si>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</si>
  <si>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</si>
  <si>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</si>
  <si>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</si>
  <si>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</si>
  <si>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</si>
  <si>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</si>
  <si>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</si>
  <si>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</si>
  <si>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</si>
  <si>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</si>
  <si>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</si>
  <si>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</si>
  <si>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</si>
  <si>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</si>
  <si>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</si>
  <si>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</si>
  <si>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</si>
  <si>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</si>
  <si>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</si>
  <si>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</si>
  <si>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</si>
  <si>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</si>
  <si>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</si>
  <si>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</si>
  <si>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</si>
  <si>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</si>
  <si>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</si>
  <si>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</si>
  <si>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</si>
  <si>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</si>
  <si>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</si>
  <si>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</si>
  <si>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</si>
  <si>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</si>
  <si>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</si>
  <si>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</si>
  <si>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</si>
  <si>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</si>
  <si>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</si>
  <si>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</si>
  <si>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</si>
  <si>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</si>
  <si>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</si>
  <si>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</si>
  <si>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</si>
  <si>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</si>
  <si>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</si>
  <si>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</si>
  <si>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</si>
  <si>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</si>
  <si>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</si>
  <si>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</si>
  <si>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</si>
  <si>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</si>
  <si>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</si>
  <si>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</si>
  <si>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</si>
  <si>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</si>
  <si>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</si>
  <si>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</si>
  <si>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</si>
  <si>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</si>
  <si>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</si>
  <si>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</si>
  <si>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</si>
  <si>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</si>
  <si>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</si>
  <si>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</si>
  <si>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</si>
  <si>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</si>
  <si>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</si>
  <si>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</si>
  <si>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</si>
  <si>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</si>
  <si>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</si>
  <si>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</si>
  <si>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</si>
  <si>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</si>
  <si>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</si>
  <si>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</si>
  <si>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</si>
  <si>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</si>
  <si>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</si>
  <si>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</si>
  <si>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</si>
  <si>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</si>
  <si>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</si>
  <si>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</si>
  <si>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</si>
  <si>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</si>
  <si>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</si>
  <si>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</si>
  <si>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</si>
  <si>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</si>
  <si>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</si>
  <si>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</si>
  <si>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</si>
  <si>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</si>
  <si>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</si>
  <si>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</si>
  <si>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</si>
  <si>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</si>
  <si>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</si>
  <si>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</si>
  <si>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</si>
  <si>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</si>
  <si>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</si>
  <si>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</si>
  <si>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</si>
  <si>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</si>
  <si>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</si>
  <si>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</si>
  <si>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</si>
  <si>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</si>
  <si>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</si>
  <si>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</si>
  <si>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</si>
  <si>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</si>
  <si>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</si>
  <si>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</si>
  <si>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</si>
  <si>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</si>
  <si>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</si>
  <si>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</si>
  <si>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</si>
  <si>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</si>
  <si>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</si>
  <si>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</si>
  <si>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</si>
  <si>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</si>
  <si>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</si>
  <si>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</si>
  <si>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</si>
  <si>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</si>
  <si>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</si>
  <si>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</si>
  <si>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</si>
  <si>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</si>
  <si>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</si>
  <si>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</si>
  <si>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</si>
  <si>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</si>
  <si>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</si>
  <si>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</si>
  <si>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</si>
  <si>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</si>
  <si>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</si>
  <si>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</si>
  <si>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</si>
  <si>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</si>
  <si>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</si>
  <si>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</si>
  <si>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</si>
  <si>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</si>
  <si>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</si>
  <si>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</si>
  <si>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</si>
  <si>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</si>
  <si>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</si>
  <si>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</si>
  <si>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</si>
  <si>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</si>
  <si>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</si>
  <si>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</si>
  <si>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</si>
  <si>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</si>
  <si>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</si>
  <si>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</si>
  <si>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</si>
  <si>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</si>
  <si>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</si>
  <si>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</si>
  <si>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</si>
  <si>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</si>
  <si>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</si>
  <si>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</si>
  <si>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</si>
  <si>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</si>
  <si>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</si>
  <si>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</si>
  <si>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</si>
  <si>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</si>
  <si>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</si>
  <si>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</si>
  <si>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</si>
  <si>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</si>
  <si>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</si>
  <si>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</si>
  <si>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</si>
  <si>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</si>
  <si>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</si>
  <si>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</si>
  <si>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</si>
  <si>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</si>
  <si>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</si>
  <si>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</si>
  <si>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</si>
  <si>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</si>
  <si>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</si>
  <si>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</si>
  <si>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</si>
  <si>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</si>
  <si>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</si>
  <si>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</si>
  <si>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</si>
  <si>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</si>
  <si>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</si>
  <si>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</si>
  <si>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</si>
  <si>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</si>
  <si>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</si>
  <si>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</si>
  <si>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</si>
  <si>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</si>
  <si>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</si>
  <si>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</si>
  <si>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</si>
  <si>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</si>
  <si>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</si>
  <si>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</si>
  <si>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</si>
  <si>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</si>
  <si>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</si>
  <si>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</si>
  <si>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</si>
  <si>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</si>
  <si>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</si>
  <si>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</si>
  <si>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</si>
  <si>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</si>
  <si>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</si>
  <si>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</si>
  <si>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</si>
  <si>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</si>
  <si>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</si>
  <si>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</si>
  <si>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</si>
  <si>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</si>
  <si>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</si>
  <si>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</si>
  <si>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</si>
  <si>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</si>
  <si>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</si>
  <si>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</si>
  <si>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</si>
  <si>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</si>
  <si>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</si>
  <si>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</si>
  <si>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</si>
  <si>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</si>
  <si>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</si>
  <si>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</si>
  <si>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</si>
  <si>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</si>
  <si>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</si>
  <si>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</si>
  <si>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</si>
  <si>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</si>
  <si>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</si>
  <si>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</si>
  <si>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</si>
  <si>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</si>
  <si>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</si>
  <si>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</si>
  <si>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</si>
  <si>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</si>
  <si>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</si>
  <si>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</si>
  <si>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</si>
  <si>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</si>
  <si>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</si>
  <si>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</si>
  <si>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</si>
  <si>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</si>
  <si>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</si>
  <si>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</si>
  <si>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</si>
  <si>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</si>
  <si>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</si>
  <si>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</si>
  <si>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</si>
  <si>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</si>
  <si>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</si>
  <si>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</si>
  <si>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</si>
  <si>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</si>
  <si>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</si>
  <si>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</si>
  <si>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</si>
  <si>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</si>
  <si>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</si>
  <si>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</si>
  <si>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</si>
  <si>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</si>
  <si>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</si>
  <si>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</si>
  <si>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</si>
  <si>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</si>
  <si>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</si>
  <si>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</si>
  <si>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</si>
  <si>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</si>
  <si>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</si>
  <si>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</si>
  <si>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</si>
  <si>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</si>
  <si>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</si>
  <si>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</si>
  <si>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</si>
  <si>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</si>
  <si>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</si>
  <si>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</si>
  <si>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</si>
  <si>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</si>
  <si>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</si>
  <si>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</si>
  <si>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</si>
  <si>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</si>
  <si>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</si>
  <si>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</si>
  <si>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</si>
  <si>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</si>
  <si>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</si>
  <si>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</si>
  <si>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</si>
  <si>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</si>
  <si>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</si>
  <si>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</si>
  <si>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</si>
  <si>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</si>
  <si>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</si>
  <si>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</si>
  <si>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</si>
  <si>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</si>
  <si>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</si>
  <si>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</si>
  <si>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</si>
  <si>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</si>
  <si>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</si>
  <si>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</si>
  <si>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</si>
  <si>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</si>
  <si>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</si>
  <si>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</si>
  <si>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</si>
  <si>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</si>
  <si>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</si>
  <si>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</si>
  <si>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</si>
  <si>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</si>
  <si>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</si>
  <si>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</si>
  <si>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</si>
  <si>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</si>
  <si>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</si>
  <si>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</si>
  <si>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</si>
  <si>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</si>
  <si>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</si>
  <si>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</si>
  <si>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</si>
  <si>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</si>
  <si>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</si>
  <si>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</si>
  <si>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</si>
  <si>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</si>
  <si>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</si>
  <si>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</si>
  <si>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</si>
  <si>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</si>
  <si>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</si>
  <si>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</si>
  <si>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</si>
  <si>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</si>
  <si>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</si>
  <si>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</si>
  <si>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</si>
  <si>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</si>
  <si>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</si>
  <si>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</si>
  <si>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</si>
  <si>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</si>
  <si>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</si>
  <si>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</si>
  <si>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</si>
  <si>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</si>
  <si>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</si>
  <si>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</si>
  <si>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</si>
  <si>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</si>
  <si>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</si>
  <si>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</si>
  <si>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</si>
  <si>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</si>
  <si>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</si>
  <si>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</si>
  <si>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</si>
  <si>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</si>
  <si>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</si>
  <si>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</si>
  <si>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</si>
  <si>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</si>
  <si>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</si>
  <si>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</si>
  <si>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</si>
  <si>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</si>
  <si>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</si>
  <si>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</si>
  <si>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</si>
  <si>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</si>
  <si>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</si>
  <si>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</si>
  <si>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</si>
  <si>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</si>
  <si>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</si>
  <si>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</si>
  <si>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</si>
  <si>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</si>
  <si>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</si>
  <si>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</si>
  <si>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</si>
  <si>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</si>
  <si>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</si>
  <si>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</si>
  <si>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</si>
  <si>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</si>
  <si>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</si>
  <si>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</si>
  <si>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</si>
  <si>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</si>
  <si>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</si>
  <si>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</si>
  <si>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</si>
  <si>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</si>
  <si>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</si>
  <si>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</si>
  <si>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</si>
  <si>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</si>
  <si>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</si>
  <si>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</si>
  <si>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</si>
  <si>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</si>
  <si>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</si>
  <si>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</si>
  <si>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</si>
  <si>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</si>
  <si>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</si>
  <si>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</si>
  <si>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</si>
  <si>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</si>
  <si>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</si>
  <si>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</si>
  <si>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</si>
  <si>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</si>
  <si>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</si>
  <si>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</si>
  <si>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</si>
  <si>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</si>
  <si>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</si>
  <si>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</si>
  <si>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</si>
  <si>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</si>
  <si>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</si>
  <si>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</si>
  <si>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</si>
  <si>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</si>
  <si>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</si>
  <si>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</si>
  <si>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</si>
  <si>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</si>
  <si>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</si>
  <si>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</si>
  <si>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</si>
  <si>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</si>
  <si>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</si>
  <si>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</si>
  <si>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</si>
  <si>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</si>
  <si>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</si>
  <si>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</si>
  <si>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</si>
  <si>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</si>
  <si>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</si>
  <si>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</si>
  <si>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</si>
  <si>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</si>
  <si>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</si>
  <si>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</si>
  <si>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</si>
  <si>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</si>
  <si>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</si>
  <si>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</si>
  <si>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</si>
  <si>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</si>
  <si>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</si>
  <si>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</si>
  <si>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</si>
  <si>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</si>
  <si>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</si>
  <si>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</si>
  <si>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</si>
  <si>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</si>
  <si>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</si>
  <si>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</si>
  <si>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</si>
  <si>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</si>
  <si>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</si>
  <si>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</si>
  <si>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</si>
  <si>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</si>
  <si>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</si>
  <si>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</si>
  <si>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</si>
  <si>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</si>
  <si>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</si>
  <si>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</si>
  <si>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</si>
  <si>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</si>
  <si>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</si>
  <si>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</si>
  <si>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</si>
  <si>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</si>
  <si>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</si>
  <si>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</si>
  <si>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</si>
  <si>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</si>
  <si>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</si>
  <si>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</si>
  <si>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</si>
  <si>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</si>
  <si>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</si>
  <si>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</si>
  <si>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</si>
  <si>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</si>
  <si>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</si>
  <si>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</si>
  <si>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</si>
  <si>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</si>
  <si>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</si>
  <si>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</si>
  <si>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</si>
  <si>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</si>
  <si>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</si>
  <si>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</si>
  <si>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</si>
  <si>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</si>
  <si>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</si>
  <si>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</si>
  <si>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</si>
  <si>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</si>
  <si>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</si>
  <si>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</si>
  <si>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</si>
  <si>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</si>
  <si>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</si>
  <si>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</si>
  <si>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</si>
  <si>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</si>
  <si>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</si>
  <si>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</si>
  <si>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</si>
  <si>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</si>
  <si>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</si>
  <si>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</si>
  <si>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</si>
  <si>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</si>
  <si>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</si>
  <si>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</si>
  <si>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</si>
  <si>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</si>
  <si>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</si>
  <si>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</si>
  <si>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</si>
  <si>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</si>
  <si>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</si>
  <si>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</si>
  <si>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</si>
  <si>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</si>
  <si>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</si>
  <si>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</si>
  <si>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</si>
  <si>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</si>
  <si>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</si>
  <si>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</si>
  <si>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</si>
  <si>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</si>
  <si>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</si>
  <si>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</si>
  <si>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</si>
  <si>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</si>
  <si>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</si>
  <si>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</si>
  <si>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</si>
  <si>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</si>
  <si>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</si>
  <si>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</si>
  <si>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</si>
  <si>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</si>
  <si>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</si>
  <si>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</si>
  <si>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</si>
  <si>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</si>
  <si>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</si>
  <si>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</si>
  <si>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</si>
  <si>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</si>
  <si>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</si>
  <si>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</si>
  <si>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</si>
  <si>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</si>
  <si>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</si>
  <si>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</si>
  <si>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</si>
  <si>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</si>
  <si>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</si>
  <si>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</si>
  <si>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</si>
  <si>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</si>
  <si>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</si>
  <si>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</si>
  <si>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</si>
  <si>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</si>
  <si>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</si>
  <si>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</si>
  <si>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</si>
  <si>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</si>
  <si>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</si>
  <si>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</si>
  <si>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</si>
  <si>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</si>
  <si>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</si>
  <si>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</si>
  <si>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</si>
  <si>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</si>
  <si>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</si>
  <si>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</si>
  <si>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</si>
  <si>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</si>
  <si>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</si>
  <si>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</si>
  <si>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</si>
  <si>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</si>
  <si>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</si>
  <si>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</si>
  <si>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</si>
  <si>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</si>
  <si>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</si>
  <si>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</si>
  <si>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</si>
  <si>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</si>
  <si>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</si>
  <si>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</si>
  <si>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</si>
  <si>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</si>
  <si>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</si>
  <si>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</si>
  <si>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</si>
  <si>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</si>
  <si>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</si>
  <si>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</si>
  <si>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</si>
  <si>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</si>
  <si>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</si>
  <si>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</si>
  <si>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</si>
  <si>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</si>
  <si>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</si>
  <si>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</si>
  <si>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</si>
  <si>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</si>
  <si>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</si>
  <si>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</si>
  <si>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</si>
  <si>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</si>
  <si>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</si>
  <si>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</si>
  <si>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</si>
  <si>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</si>
  <si>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</si>
  <si>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</si>
  <si>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</si>
  <si>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</si>
  <si>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</si>
  <si>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</si>
  <si>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</si>
  <si>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</si>
  <si>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</si>
  <si>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</si>
  <si>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</si>
  <si>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</si>
  <si>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</si>
  <si>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</si>
  <si>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</si>
  <si>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</si>
  <si>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</si>
  <si>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</si>
  <si>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</si>
  <si>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</si>
  <si>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</si>
  <si>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</si>
  <si>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</si>
  <si>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</si>
  <si>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</si>
  <si>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</si>
  <si>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</si>
  <si>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</si>
  <si>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</si>
  <si>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</si>
  <si>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</si>
  <si>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</si>
  <si>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</si>
  <si>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</si>
  <si>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</si>
  <si>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</si>
  <si>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</si>
  <si>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</si>
  <si>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</si>
  <si>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</si>
  <si>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</si>
  <si>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</si>
  <si>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</si>
  <si>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</si>
  <si>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</si>
  <si>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</si>
  <si>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</si>
  <si>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</si>
  <si>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</si>
  <si>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</si>
  <si>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</si>
  <si>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</si>
  <si>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</si>
  <si>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</si>
  <si>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</si>
  <si>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</si>
  <si>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</si>
  <si>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</si>
  <si>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</si>
  <si>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</si>
  <si>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</si>
  <si>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</si>
  <si>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</si>
  <si>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</si>
  <si>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</si>
  <si>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</si>
  <si>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</si>
  <si>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</si>
  <si>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</si>
  <si>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</si>
  <si>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</si>
  <si>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</si>
  <si>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</si>
  <si>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</si>
  <si>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</si>
  <si>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</si>
  <si>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</si>
  <si>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</si>
  <si>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</si>
  <si>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</si>
  <si>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</si>
  <si>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</si>
  <si>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</si>
  <si>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</si>
  <si>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</si>
  <si>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</si>
  <si>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</si>
  <si>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</si>
  <si>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</si>
  <si>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</si>
  <si>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</si>
  <si>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</si>
  <si>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</si>
  <si>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</si>
  <si>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</si>
  <si>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</si>
  <si>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</si>
  <si>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</si>
  <si>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</si>
  <si>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</si>
  <si>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</si>
  <si>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</si>
  <si>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</si>
  <si>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</si>
  <si>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</si>
  <si>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</si>
  <si>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</si>
  <si>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</si>
  <si>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</si>
  <si>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</si>
  <si>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</si>
  <si>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</si>
  <si>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</si>
  <si>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</si>
  <si>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</si>
  <si>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</si>
  <si>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</si>
  <si>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</si>
  <si>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</si>
  <si>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</si>
  <si>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</si>
  <si>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</si>
  <si>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</si>
  <si>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</si>
  <si>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</si>
  <si>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</si>
  <si>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</si>
  <si>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</si>
  <si>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</si>
  <si>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</si>
  <si>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</si>
  <si>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</si>
  <si>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</si>
  <si>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</si>
  <si>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</si>
  <si>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</si>
  <si>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</si>
  <si>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</si>
  <si>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</si>
  <si>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</si>
  <si>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</si>
  <si>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</si>
  <si>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</si>
  <si>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</si>
  <si>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</si>
  <si>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</si>
  <si>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</si>
  <si>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</si>
  <si>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</si>
  <si>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</si>
  <si>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</si>
  <si>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</si>
  <si>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</si>
  <si>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</si>
  <si>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</si>
  <si>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</si>
  <si>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</si>
  <si>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</si>
  <si>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</si>
  <si>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</si>
  <si>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</si>
  <si>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</si>
  <si>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</si>
  <si>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</si>
  <si>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</si>
  <si>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</si>
  <si>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</si>
  <si>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</si>
  <si>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</si>
  <si>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</si>
  <si>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</si>
  <si>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</si>
  <si>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</si>
  <si>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</si>
  <si>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</si>
  <si>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</si>
  <si>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</si>
  <si>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</si>
  <si>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</si>
  <si>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</si>
  <si>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</si>
  <si>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</si>
  <si>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</si>
  <si>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</si>
  <si>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</si>
  <si>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</si>
  <si>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</si>
  <si>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</si>
  <si>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</si>
  <si>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</si>
  <si>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</si>
  <si>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</si>
  <si>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</si>
  <si>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</si>
  <si>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</si>
  <si>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</si>
  <si>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</si>
  <si>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</si>
  <si>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</si>
  <si>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</si>
  <si>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</si>
  <si>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</si>
  <si>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</si>
  <si>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</si>
  <si>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</si>
  <si>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</si>
  <si>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</si>
  <si>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</si>
  <si>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</si>
  <si>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</si>
  <si>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</si>
  <si>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</si>
  <si>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</si>
  <si>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</si>
  <si>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</si>
  <si>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</si>
  <si>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</si>
  <si>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</si>
  <si>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</si>
  <si>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</si>
  <si>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</si>
  <si>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</si>
  <si>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</si>
  <si>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</si>
  <si>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</si>
  <si>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</si>
  <si>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</si>
  <si>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</si>
  <si>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</si>
  <si>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</si>
  <si>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</si>
  <si>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</si>
  <si>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</si>
  <si>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</si>
  <si>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</si>
  <si>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</si>
  <si>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</si>
  <si>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</si>
  <si>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</si>
  <si>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</si>
  <si>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</si>
  <si>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</si>
  <si>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</si>
  <si>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</si>
  <si>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</si>
  <si>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</si>
  <si>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</si>
  <si>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</si>
  <si>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</si>
  <si>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</si>
  <si>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</si>
  <si>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</si>
  <si>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</si>
  <si>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</si>
  <si>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</si>
  <si>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</si>
  <si>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</si>
  <si>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</si>
  <si>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</si>
  <si>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</si>
  <si>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</si>
  <si>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</si>
  <si>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</si>
  <si>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</si>
  <si>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</si>
  <si>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</si>
  <si>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</si>
  <si>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</si>
  <si>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</si>
  <si>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</si>
  <si>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</si>
  <si>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</si>
  <si>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</si>
  <si>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</si>
  <si>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</si>
  <si>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</si>
  <si>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</si>
  <si>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</si>
  <si>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</si>
  <si>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</si>
  <si>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</si>
  <si>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</si>
  <si>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</si>
  <si>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</si>
  <si>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</si>
  <si>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</si>
  <si>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</si>
  <si>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</si>
  <si>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</si>
  <si>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</si>
  <si>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</si>
  <si>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</si>
  <si>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</si>
  <si>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</si>
  <si>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</si>
  <si>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</si>
  <si>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</si>
  <si>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</si>
  <si>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</si>
  <si>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</si>
  <si>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</si>
  <si>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</si>
  <si>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</si>
  <si>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</si>
  <si>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</si>
  <si>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</si>
  <si>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</si>
  <si>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</si>
  <si>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</si>
  <si>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</si>
  <si>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</si>
  <si>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</si>
  <si>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</si>
  <si>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</si>
  <si>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</si>
  <si>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</si>
  <si>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</si>
  <si>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</si>
  <si>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</si>
  <si>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</si>
  <si>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</si>
  <si>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</si>
  <si>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</si>
  <si>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</si>
  <si>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</si>
  <si>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</si>
  <si>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</si>
  <si>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</si>
  <si>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</si>
  <si>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</si>
  <si>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</si>
  <si>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</si>
  <si>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</si>
  <si>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</si>
  <si>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</si>
  <si>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</si>
  <si>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</si>
  <si>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</si>
  <si>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</si>
  <si>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</si>
  <si>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</si>
  <si>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</si>
  <si>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</si>
  <si>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</si>
  <si>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</si>
  <si>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</si>
  <si>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</si>
  <si>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</si>
  <si>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</si>
  <si>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</si>
  <si>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</si>
  <si>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</si>
  <si>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</si>
  <si>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</si>
  <si>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</si>
  <si>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</si>
  <si>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</si>
  <si>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</si>
  <si>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</si>
  <si>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</si>
  <si>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</si>
  <si>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</si>
  <si>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</si>
  <si>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</si>
  <si>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</si>
  <si>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</si>
  <si>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</si>
  <si>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</si>
  <si>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</si>
  <si>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</si>
  <si>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</si>
  <si>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</si>
  <si>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</si>
  <si>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</si>
  <si>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</si>
  <si>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</si>
  <si>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</si>
  <si>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</si>
  <si>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</si>
  <si>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</si>
  <si>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</si>
  <si>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</si>
  <si>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</si>
  <si>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</si>
  <si>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</si>
  <si>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</si>
  <si>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</si>
  <si>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</si>
  <si>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</si>
  <si>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</si>
  <si>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</si>
  <si>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</si>
  <si>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</si>
  <si>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</si>
  <si>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</si>
  <si>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</si>
  <si>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</si>
  <si>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</si>
  <si>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</si>
  <si>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</si>
  <si>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</si>
  <si>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</si>
  <si>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</si>
  <si>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</si>
  <si>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</si>
  <si>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</si>
  <si>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</si>
  <si>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</si>
  <si>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</si>
  <si>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</si>
  <si>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</si>
  <si>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</si>
  <si>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</si>
  <si>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</si>
  <si>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</si>
  <si>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</si>
  <si>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</si>
  <si>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</si>
  <si>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</si>
  <si>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</si>
  <si>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</si>
  <si>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</si>
  <si>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</si>
  <si>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</si>
  <si>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</si>
  <si>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</si>
  <si>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</si>
  <si>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</si>
  <si>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</si>
  <si>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</si>
  <si>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</si>
  <si>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</si>
  <si>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</si>
  <si>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</si>
  <si>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</si>
  <si>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</si>
  <si>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</si>
  <si>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</si>
  <si>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</si>
  <si>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</si>
  <si>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</si>
  <si>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</si>
  <si>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</si>
  <si>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</si>
  <si>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</si>
  <si>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</si>
  <si>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</si>
  <si>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</si>
  <si>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</si>
  <si>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</si>
  <si>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</si>
  <si>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</si>
  <si>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</si>
  <si>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</si>
  <si>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</si>
  <si>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</si>
  <si>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</si>
  <si>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</si>
  <si>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</si>
  <si>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</si>
  <si>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</si>
  <si>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</si>
  <si>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</si>
  <si>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</si>
  <si>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</si>
  <si>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</si>
  <si>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</si>
  <si>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</si>
  <si>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</si>
  <si>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</si>
  <si>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</si>
  <si>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</si>
  <si>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</si>
  <si>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</si>
  <si>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</si>
  <si>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</si>
  <si>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</si>
  <si>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</si>
  <si>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</si>
  <si>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</si>
  <si>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</si>
  <si>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</si>
  <si>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</si>
  <si>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</si>
  <si>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</si>
  <si>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</si>
  <si>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</si>
  <si>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</si>
  <si>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</si>
  <si>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</si>
  <si>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</si>
  <si>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</si>
  <si>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</si>
  <si>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</si>
  <si>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</si>
  <si>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</si>
  <si>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</si>
  <si>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</si>
  <si>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</si>
  <si>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</si>
  <si>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</si>
  <si>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</si>
  <si>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</si>
  <si>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</si>
  <si>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</si>
  <si>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</si>
  <si>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</si>
  <si>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</si>
  <si>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</si>
  <si>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</si>
  <si>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</si>
  <si>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</si>
  <si>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</si>
  <si>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</si>
  <si>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</si>
  <si>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</si>
  <si>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</si>
  <si>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</si>
  <si>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</si>
  <si>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</si>
  <si>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</si>
  <si>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</si>
  <si>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</si>
  <si>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</si>
  <si>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</si>
  <si>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</si>
  <si>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</si>
  <si>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</si>
  <si>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</si>
  <si>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</si>
  <si>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</si>
  <si>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</si>
  <si>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</si>
  <si>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</si>
  <si>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</si>
  <si>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</si>
  <si>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</si>
  <si>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</si>
  <si>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</si>
  <si>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</si>
  <si>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</si>
  <si>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</si>
  <si>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</si>
  <si>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</si>
  <si>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</si>
  <si>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</si>
  <si>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</si>
  <si>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</si>
  <si>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</si>
  <si>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</si>
  <si>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</si>
  <si>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</si>
  <si>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</si>
  <si>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</si>
  <si>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</si>
  <si>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</si>
  <si>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</si>
  <si>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</si>
  <si>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</si>
  <si>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</si>
  <si>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</si>
  <si>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</si>
  <si>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</si>
  <si>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</si>
  <si>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</si>
  <si>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</si>
  <si>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</si>
  <si>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</si>
  <si>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</si>
  <si>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</si>
  <si>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</si>
  <si>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</si>
  <si>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</si>
  <si>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</si>
  <si>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</si>
  <si>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</si>
  <si>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</si>
  <si>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</si>
  <si>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</si>
  <si>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</si>
  <si>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</si>
  <si>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</si>
  <si>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</si>
  <si>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</si>
  <si>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</si>
  <si>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</si>
  <si>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</si>
  <si>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</si>
  <si>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</si>
  <si>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</si>
  <si>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</si>
  <si>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</si>
  <si>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</si>
  <si>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</si>
  <si>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</si>
  <si>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</si>
  <si>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</si>
  <si>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</si>
  <si>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</si>
  <si>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</si>
  <si>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</si>
  <si>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</si>
  <si>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</si>
  <si>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</si>
  <si>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</si>
  <si>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</si>
  <si>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</si>
  <si>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</si>
  <si>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</si>
  <si>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</si>
  <si>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</si>
  <si>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</si>
  <si>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</si>
  <si>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</si>
  <si>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</si>
  <si>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</si>
  <si>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</si>
  <si>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</si>
  <si>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</si>
  <si>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</si>
  <si>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</si>
  <si>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</si>
  <si>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</si>
  <si>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</si>
  <si>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</si>
  <si>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</si>
  <si>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</si>
  <si>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</si>
  <si>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</si>
  <si>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</si>
  <si>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</si>
  <si>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</si>
  <si>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</si>
  <si>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</si>
  <si>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</si>
  <si>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</si>
  <si>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</si>
  <si>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</si>
  <si>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</si>
  <si>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</si>
  <si>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</si>
  <si>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</si>
  <si>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</si>
  <si>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</si>
  <si>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</si>
  <si>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</si>
  <si>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</si>
  <si>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</si>
  <si>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</si>
  <si>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</si>
  <si>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</si>
  <si>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</si>
  <si>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</si>
  <si>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</si>
  <si>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</si>
  <si>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</si>
  <si>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</si>
  <si>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</si>
  <si>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</si>
  <si>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</si>
  <si>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</si>
  <si>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</si>
  <si>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</si>
  <si>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</si>
  <si>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</si>
  <si>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</si>
  <si>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</si>
  <si>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</si>
  <si>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</si>
  <si>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</si>
  <si>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</si>
  <si>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</si>
  <si>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</si>
  <si>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</si>
  <si>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</si>
  <si>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</si>
  <si>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</si>
  <si>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</si>
  <si>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</si>
  <si>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</si>
  <si>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</si>
  <si>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</si>
  <si>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</si>
  <si>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</si>
  <si>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</si>
  <si>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</si>
  <si>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</si>
  <si>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</si>
  <si>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</si>
  <si>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</si>
  <si>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</si>
  <si>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</si>
  <si>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</si>
  <si>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</si>
  <si>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</si>
  <si>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</si>
  <si>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</si>
  <si>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</si>
  <si>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</si>
  <si>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</si>
  <si>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</si>
  <si>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</si>
  <si>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</si>
  <si>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</si>
  <si>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</si>
  <si>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</si>
  <si>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</si>
  <si>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</si>
  <si>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</si>
  <si>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</si>
  <si>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</si>
  <si>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</si>
  <si>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</si>
  <si>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</si>
  <si>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</si>
  <si>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</si>
  <si>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</si>
  <si>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</si>
  <si>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</si>
  <si>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</si>
  <si>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</si>
  <si>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</si>
  <si>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</si>
  <si>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</si>
  <si>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</si>
  <si>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</si>
  <si>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</si>
  <si>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</si>
  <si>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</si>
  <si>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</si>
  <si>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</si>
  <si>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</si>
  <si>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</si>
  <si>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</si>
  <si>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</si>
  <si>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</si>
  <si>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</si>
  <si>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</si>
  <si>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</si>
  <si>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</si>
  <si>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</si>
  <si>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</si>
  <si>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</si>
  <si>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</si>
  <si>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</si>
  <si>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</si>
  <si>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</si>
  <si>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</si>
  <si>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</si>
  <si>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</si>
  <si>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</si>
  <si>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</si>
  <si>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</si>
  <si>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</si>
  <si>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</si>
  <si>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</si>
  <si>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</si>
  <si>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</si>
  <si>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</si>
  <si>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</si>
  <si>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</si>
  <si>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</si>
  <si>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</si>
  <si>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</si>
  <si>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</si>
  <si>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</si>
  <si>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</si>
  <si>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</si>
  <si>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</si>
  <si>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</si>
  <si>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</si>
  <si>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</si>
  <si>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</si>
  <si>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</si>
  <si>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</si>
  <si>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</si>
  <si>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</si>
  <si>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</si>
  <si>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</si>
  <si>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</si>
  <si>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</si>
  <si>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</si>
  <si>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</si>
  <si>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</si>
  <si>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</si>
  <si>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</si>
  <si>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</si>
  <si>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</si>
  <si>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</si>
  <si>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</si>
  <si>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</si>
  <si>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</si>
  <si>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</si>
  <si>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</si>
  <si>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</si>
  <si>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</si>
  <si>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</si>
  <si>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</si>
  <si>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</si>
  <si>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</si>
  <si>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</si>
  <si>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</si>
  <si>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</si>
  <si>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</si>
  <si>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</si>
  <si>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</si>
  <si>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</si>
  <si>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</si>
  <si>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</si>
  <si>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</si>
  <si>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</si>
  <si>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</si>
  <si>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</si>
  <si>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</si>
  <si>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</si>
  <si>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</si>
  <si>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</si>
  <si>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</si>
  <si>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</si>
  <si>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</si>
  <si>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</si>
  <si>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</si>
  <si>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</si>
  <si>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</si>
  <si>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</si>
  <si>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</si>
  <si>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</si>
  <si>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</si>
  <si>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</si>
  <si>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</si>
  <si>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</si>
  <si>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</si>
  <si>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</si>
  <si>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</si>
  <si>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</si>
  <si>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</si>
  <si>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</si>
  <si>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</si>
  <si>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</si>
  <si>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</si>
  <si>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</si>
  <si>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</si>
  <si>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</si>
  <si>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</si>
  <si>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</si>
  <si>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</si>
  <si>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</si>
  <si>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</si>
  <si>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</si>
  <si>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</si>
  <si>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</si>
  <si>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</si>
  <si>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</si>
  <si>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</si>
  <si>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</si>
  <si>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</si>
  <si>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</si>
  <si>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</si>
  <si>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</si>
  <si>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</si>
  <si>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</si>
  <si>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</si>
  <si>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</si>
  <si>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</si>
  <si>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</si>
  <si>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</si>
  <si>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</si>
  <si>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</si>
  <si>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</si>
  <si>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</si>
  <si>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</si>
  <si>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</si>
  <si>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</si>
  <si>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</si>
  <si>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</si>
  <si>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</si>
  <si>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</si>
  <si>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</si>
  <si>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</si>
  <si>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</si>
  <si>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</si>
  <si>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</si>
  <si>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</si>
  <si>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</si>
  <si>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</si>
  <si>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</si>
  <si>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</si>
  <si>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</si>
  <si>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</si>
  <si>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</si>
  <si>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</si>
  <si>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</si>
  <si>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</si>
  <si>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</si>
  <si>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</si>
  <si>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</si>
  <si>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</si>
  <si>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</si>
  <si>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</si>
  <si>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</si>
  <si>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</si>
  <si>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</si>
  <si>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</si>
  <si>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</si>
  <si>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</si>
  <si>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</si>
  <si>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</si>
  <si>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</si>
  <si>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</si>
  <si>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</si>
  <si>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</si>
  <si>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</si>
  <si>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</si>
  <si>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</si>
  <si>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</si>
  <si>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</si>
  <si>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</si>
  <si>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</si>
  <si>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</si>
  <si>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</si>
  <si>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</si>
  <si>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</si>
  <si>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</si>
  <si>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</si>
  <si>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</si>
  <si>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</si>
  <si>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</si>
  <si>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</si>
  <si>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</si>
  <si>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</si>
  <si>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</si>
  <si>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</si>
  <si>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</si>
  <si>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</si>
  <si>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</si>
  <si>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</si>
  <si>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</si>
  <si>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</si>
  <si>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</si>
  <si>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</si>
  <si>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</si>
  <si>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</si>
  <si>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</si>
  <si>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</si>
  <si>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</si>
  <si>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</si>
  <si>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</si>
  <si>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</si>
  <si>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</si>
  <si>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</si>
  <si>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</si>
  <si>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</si>
  <si>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</si>
  <si>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</si>
  <si>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</si>
  <si>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</si>
  <si>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</si>
  <si>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</si>
  <si>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</si>
  <si>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</si>
  <si>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</si>
  <si>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</si>
  <si>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</si>
  <si>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</si>
  <si>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</si>
  <si>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</si>
  <si>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</si>
  <si>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</si>
  <si>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</si>
  <si>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</si>
  <si>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</si>
  <si>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</si>
  <si>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</si>
  <si>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</si>
  <si>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</si>
  <si>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</si>
  <si>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</si>
  <si>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</si>
  <si>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</si>
  <si>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</si>
  <si>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</si>
  <si>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</si>
  <si>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</si>
  <si>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</si>
  <si>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</si>
  <si>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</si>
  <si>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</si>
  <si>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</si>
  <si>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</si>
  <si>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</si>
  <si>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</si>
  <si>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</si>
  <si>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</si>
  <si>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</si>
  <si>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</si>
  <si>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</si>
  <si>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</si>
  <si>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</si>
  <si>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</si>
  <si>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</si>
  <si>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</si>
  <si>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</si>
  <si>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</si>
  <si>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</si>
  <si>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</si>
  <si>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</si>
  <si>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</si>
  <si>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</si>
  <si>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</si>
  <si>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</si>
  <si>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</si>
  <si>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</si>
  <si>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</si>
  <si>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</si>
  <si>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</si>
  <si>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</si>
  <si>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</si>
  <si>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</si>
  <si>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</si>
  <si>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</si>
  <si>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</si>
  <si>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</si>
  <si>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</si>
  <si>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</si>
  <si>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</si>
  <si>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</si>
  <si>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</si>
  <si>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</si>
  <si>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</si>
  <si>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</si>
  <si>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</si>
  <si>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</si>
  <si>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</si>
  <si>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</si>
  <si>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</si>
  <si>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</si>
  <si>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</si>
  <si>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</si>
  <si>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</si>
  <si>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</si>
  <si>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</si>
  <si>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</si>
  <si>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</si>
  <si>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</si>
  <si>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</si>
  <si>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</si>
  <si>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</si>
  <si>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</si>
  <si>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</si>
  <si>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</si>
  <si>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</si>
  <si>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</si>
  <si>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</si>
  <si>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</si>
  <si>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</si>
  <si>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</si>
  <si>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</si>
  <si>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</si>
  <si>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</si>
  <si>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</si>
  <si>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</si>
  <si>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</si>
  <si>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</si>
  <si>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</si>
  <si>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</si>
  <si>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</si>
  <si>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</si>
  <si>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</si>
  <si>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</si>
  <si>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</si>
  <si>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</si>
  <si>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</si>
  <si>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</si>
  <si>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</si>
  <si>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</si>
  <si>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</si>
  <si>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</si>
  <si>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</si>
  <si>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</si>
  <si>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</si>
  <si>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</si>
  <si>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</si>
  <si>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</si>
  <si>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</si>
  <si>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</si>
  <si>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</si>
  <si>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</si>
  <si>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</si>
  <si>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</si>
  <si>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</si>
  <si>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</si>
  <si>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</si>
  <si>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</si>
  <si>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</si>
  <si>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</si>
  <si>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</si>
  <si>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</si>
  <si>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</si>
  <si>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</si>
  <si>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</si>
  <si>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</si>
  <si>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</si>
  <si>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</si>
  <si>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</si>
  <si>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</si>
  <si>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</si>
  <si>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</si>
  <si>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</si>
  <si>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</si>
  <si>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</si>
  <si>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</si>
  <si>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</si>
  <si>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</si>
  <si>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</si>
  <si>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</si>
  <si>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</si>
  <si>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</si>
  <si>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</si>
  <si>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</si>
  <si>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</si>
  <si>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</si>
  <si>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</si>
  <si>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</si>
  <si>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</si>
  <si>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</si>
  <si>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</si>
  <si>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</si>
  <si>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</si>
  <si>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</si>
  <si>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</si>
  <si>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</si>
  <si>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</si>
  <si>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</si>
  <si>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</si>
  <si>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</si>
  <si>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</si>
  <si>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</si>
  <si>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</si>
  <si>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</si>
  <si>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</si>
  <si>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</si>
  <si>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</si>
  <si>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</si>
  <si>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</si>
  <si>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</si>
  <si>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</si>
  <si>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</si>
  <si>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</si>
  <si>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</si>
  <si>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</si>
  <si>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</si>
  <si>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</si>
  <si>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</si>
  <si>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</si>
  <si>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</si>
  <si>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</si>
  <si>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</si>
  <si>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</si>
  <si>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</si>
  <si>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</si>
  <si>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</si>
  <si>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</si>
  <si>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</si>
  <si>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</si>
  <si>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</si>
  <si>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</si>
  <si>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</si>
  <si>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</si>
  <si>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</si>
  <si>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</si>
  <si>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</si>
  <si>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</si>
  <si>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</si>
  <si>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</si>
  <si>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</si>
  <si>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</si>
  <si>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</si>
  <si>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</si>
  <si>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</si>
  <si>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</si>
  <si>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</si>
  <si>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</si>
  <si>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</si>
  <si>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</si>
  <si>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</si>
  <si>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</si>
  <si>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</si>
  <si>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</si>
  <si>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</si>
  <si>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</si>
  <si>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</si>
  <si>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</si>
  <si>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</si>
  <si>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</si>
  <si>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</si>
  <si>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</si>
  <si>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</si>
  <si>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</si>
  <si>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</si>
  <si>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</si>
  <si>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</si>
  <si>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</si>
  <si>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</si>
  <si>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</si>
  <si>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</si>
  <si>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</si>
  <si>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</si>
  <si>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</si>
  <si>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</si>
  <si>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</si>
  <si>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</si>
  <si>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</si>
  <si>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</si>
  <si>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</si>
  <si>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</si>
  <si>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</si>
  <si>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</si>
  <si>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</si>
  <si>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</si>
  <si>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</si>
  <si>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</si>
  <si>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</si>
  <si>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</si>
  <si>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</si>
  <si>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</si>
  <si>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</si>
  <si>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</si>
  <si>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</si>
  <si>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</si>
  <si>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</si>
  <si>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</si>
  <si>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</si>
  <si>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</si>
  <si>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</si>
  <si>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</si>
  <si>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</si>
  <si>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</si>
  <si>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</si>
  <si>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</si>
  <si>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</si>
  <si>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</si>
  <si>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</si>
  <si>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</si>
  <si>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</si>
  <si>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</si>
  <si>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</si>
  <si>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</si>
  <si>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</si>
  <si>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</si>
  <si>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</si>
  <si>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</si>
  <si>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</si>
  <si>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</si>
  <si>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</si>
  <si>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</si>
  <si>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</si>
  <si>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</si>
  <si>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</si>
  <si>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</si>
  <si>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</si>
  <si>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</si>
  <si>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</si>
  <si>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</si>
  <si>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</si>
  <si>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</si>
  <si>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</si>
  <si>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</si>
  <si>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</si>
  <si>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</si>
  <si>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</si>
  <si>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</si>
  <si>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</si>
  <si>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</si>
  <si>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</si>
  <si>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</si>
  <si>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</si>
  <si>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</si>
  <si>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</si>
  <si>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</si>
  <si>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</si>
  <si>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</si>
  <si>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</si>
  <si>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</si>
  <si>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</si>
  <si>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</si>
  <si>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</si>
  <si>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</si>
  <si>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</si>
  <si>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</si>
  <si>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</si>
  <si>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</si>
  <si>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</si>
  <si>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</si>
  <si>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</si>
  <si>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</si>
  <si>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</si>
  <si>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</si>
  <si>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</si>
  <si>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</si>
  <si>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</si>
  <si>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</si>
  <si>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</si>
  <si>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</si>
  <si>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</si>
  <si>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</si>
  <si>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</si>
  <si>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</si>
  <si>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</si>
  <si>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</si>
  <si>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</si>
  <si>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</si>
  <si>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</si>
  <si>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</si>
  <si>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</si>
  <si>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</si>
  <si>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</si>
  <si>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</si>
  <si>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</si>
  <si>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</si>
  <si>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</si>
  <si>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</si>
  <si>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</si>
  <si>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</si>
  <si>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</si>
  <si>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</si>
  <si>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</si>
  <si>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</si>
  <si>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</si>
  <si>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</si>
  <si>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</si>
  <si>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</si>
  <si>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</si>
  <si>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</si>
  <si>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</si>
  <si>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</si>
  <si>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</si>
  <si>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</si>
  <si>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</si>
  <si>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</si>
  <si>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</si>
  <si>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</si>
  <si>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</si>
  <si>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</si>
  <si>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</si>
  <si>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</si>
  <si>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</si>
  <si>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</si>
  <si>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</si>
  <si>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</si>
  <si>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</si>
  <si>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</si>
  <si>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</si>
  <si>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</si>
  <si>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</si>
  <si>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</si>
  <si>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</si>
  <si>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</si>
  <si>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</si>
  <si>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</si>
  <si>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</si>
  <si>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</si>
  <si>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</si>
  <si>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</si>
  <si>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</si>
  <si>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</si>
  <si>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</si>
  <si>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</si>
  <si>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</si>
  <si>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</si>
  <si>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</si>
  <si>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</si>
  <si>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</si>
  <si>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</si>
  <si>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</si>
  <si>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</si>
  <si>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</si>
  <si>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</si>
  <si>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</si>
  <si>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</si>
  <si>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</si>
  <si>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</si>
  <si>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</si>
  <si>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</si>
  <si>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</si>
  <si>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</si>
  <si>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</si>
  <si>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</si>
  <si>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</si>
  <si>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</si>
  <si>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</si>
  <si>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</si>
  <si>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</si>
  <si>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</si>
  <si>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</si>
  <si>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</si>
  <si>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</si>
  <si>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</si>
  <si>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</si>
  <si>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</si>
  <si>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</si>
  <si>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</si>
  <si>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</si>
  <si>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</si>
  <si>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</si>
  <si>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</si>
  <si>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</si>
  <si>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</si>
  <si>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</si>
  <si>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</si>
  <si>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</si>
  <si>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</si>
  <si>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</si>
  <si>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</si>
  <si>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</si>
  <si>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</si>
  <si>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</si>
  <si>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</si>
  <si>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</si>
  <si>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</si>
  <si>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</si>
  <si>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</si>
  <si>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</si>
  <si>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</si>
  <si>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</si>
  <si>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</si>
  <si>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</si>
  <si>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</si>
  <si>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</si>
  <si>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</si>
  <si>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</si>
  <si>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</si>
  <si>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</si>
  <si>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</si>
  <si>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</si>
  <si>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</si>
  <si>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</si>
  <si>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</si>
  <si>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</si>
  <si>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</si>
  <si>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</si>
  <si>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</si>
  <si>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</si>
  <si>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</si>
  <si>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</si>
  <si>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</si>
  <si>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</si>
  <si>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</si>
  <si>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</si>
  <si>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</si>
  <si>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</si>
  <si>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</si>
  <si>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</si>
  <si>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</si>
  <si>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</si>
  <si>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</si>
  <si>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</si>
  <si>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</si>
  <si>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</si>
  <si>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</si>
  <si>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</si>
  <si>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</si>
  <si>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</si>
  <si>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</si>
  <si>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</si>
  <si>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</si>
  <si>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</si>
  <si>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</si>
  <si>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</si>
  <si>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</si>
  <si>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</si>
  <si>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</si>
  <si>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</si>
  <si>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</si>
  <si>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</si>
  <si>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</si>
  <si>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</si>
  <si>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</si>
  <si>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</si>
  <si>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</si>
  <si>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</si>
  <si>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</si>
  <si>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</si>
  <si>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</si>
  <si>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</si>
  <si>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</si>
  <si>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</si>
  <si>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</si>
  <si>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</si>
  <si>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</si>
  <si>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</si>
  <si>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</si>
  <si>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</si>
  <si>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</si>
  <si>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</si>
  <si>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</si>
  <si>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</si>
  <si>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</si>
  <si>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</si>
  <si>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</si>
  <si>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</si>
  <si>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</si>
  <si>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</si>
  <si>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</si>
  <si>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</si>
  <si>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</si>
  <si>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</si>
  <si>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</si>
  <si>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</si>
  <si>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</si>
  <si>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</si>
  <si>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</si>
  <si>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</si>
  <si>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</si>
  <si>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</si>
  <si>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</si>
  <si>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</si>
  <si>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</si>
  <si>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</si>
  <si>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</si>
  <si>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</si>
  <si>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</si>
  <si>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</si>
  <si>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</si>
  <si>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</si>
  <si>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</si>
  <si>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</si>
  <si>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</si>
  <si>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</si>
  <si>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</si>
  <si>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</si>
  <si>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</si>
  <si>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</si>
  <si>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</si>
  <si>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</si>
  <si>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</si>
  <si>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</si>
  <si>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</si>
  <si>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</si>
  <si>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</si>
  <si>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</si>
  <si>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</si>
  <si>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</si>
  <si>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</si>
  <si>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</si>
  <si>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</si>
  <si>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</si>
  <si>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</si>
  <si>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</si>
  <si>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</si>
  <si>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</si>
  <si>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</si>
  <si>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</si>
  <si>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</si>
  <si>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</si>
  <si>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</si>
  <si>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</si>
  <si>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</si>
  <si>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</si>
  <si>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</si>
  <si>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</si>
  <si>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</si>
  <si>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</si>
  <si>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</si>
  <si>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</si>
  <si>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</si>
  <si>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</si>
  <si>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</si>
  <si>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</si>
  <si>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</si>
  <si>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</si>
  <si>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</si>
  <si>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</si>
  <si>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</si>
  <si>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</si>
  <si>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</si>
  <si>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</si>
  <si>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</si>
  <si>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</si>
  <si>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</si>
  <si>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</si>
  <si>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</si>
  <si>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</si>
  <si>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</si>
  <si>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</si>
  <si>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</si>
  <si>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</si>
  <si>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</si>
  <si>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</si>
  <si>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</si>
  <si>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</si>
  <si>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</si>
  <si>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</si>
  <si>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</si>
  <si>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</si>
  <si>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</si>
  <si>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</si>
  <si>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</si>
  <si>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</si>
  <si>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</si>
  <si>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</si>
  <si>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</si>
  <si>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</si>
  <si>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</si>
  <si>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</si>
  <si>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</si>
  <si>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</si>
  <si>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</si>
  <si>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</si>
  <si>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</si>
  <si>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</si>
  <si>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</si>
  <si>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</si>
  <si>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</si>
  <si>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</si>
  <si>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</si>
  <si>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</si>
  <si>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</si>
  <si>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</si>
  <si>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</si>
  <si>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</si>
  <si>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</si>
  <si>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</si>
  <si>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</si>
  <si>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</si>
  <si>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</si>
  <si>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</si>
  <si>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</si>
  <si>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</si>
  <si>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</si>
  <si>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</si>
  <si>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</si>
  <si>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</si>
  <si>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</si>
  <si>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</si>
  <si>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</si>
  <si>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</si>
  <si>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</si>
  <si>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</si>
  <si>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</si>
  <si>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</si>
  <si>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</si>
  <si>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</si>
  <si>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</si>
  <si>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</si>
  <si>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</si>
  <si>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</si>
  <si>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</si>
  <si>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</si>
  <si>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</si>
  <si>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</si>
  <si>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</si>
  <si>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</si>
  <si>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</si>
  <si>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</si>
  <si>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</si>
  <si>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</si>
  <si>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</si>
  <si>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</si>
  <si>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</si>
  <si>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</si>
  <si>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</si>
  <si>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</si>
  <si>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</si>
  <si>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</si>
  <si>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</si>
  <si>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</si>
  <si>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</si>
  <si>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</si>
  <si>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</si>
  <si>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</si>
  <si>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</si>
  <si>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</si>
  <si>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</si>
  <si>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</si>
  <si>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</si>
  <si>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</si>
  <si>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</si>
  <si>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</si>
  <si>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</si>
  <si>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</si>
  <si>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</si>
  <si>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</si>
  <si>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</si>
  <si>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</si>
  <si>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</si>
  <si>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</si>
  <si>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</si>
  <si>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</si>
  <si>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</si>
  <si>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</si>
  <si>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</si>
  <si>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</si>
  <si>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</si>
  <si>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</si>
  <si>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</si>
  <si>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</si>
  <si>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</si>
  <si>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</si>
  <si>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</si>
  <si>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</si>
  <si>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</si>
  <si>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</si>
  <si>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</si>
  <si>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</si>
  <si>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</si>
  <si>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</si>
  <si>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</si>
  <si>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</si>
  <si>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</si>
  <si>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</si>
  <si>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</si>
  <si>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</si>
  <si>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</si>
  <si>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</si>
  <si>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</si>
  <si>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</si>
  <si>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</si>
  <si>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</si>
  <si>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</si>
  <si>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</si>
  <si>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</si>
  <si>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</si>
  <si>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</si>
  <si>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</si>
  <si>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</si>
  <si>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</si>
  <si>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</si>
  <si>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</si>
  <si>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</si>
  <si>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</si>
  <si>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</si>
  <si>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</si>
  <si>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</si>
  <si>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</si>
  <si>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</si>
  <si>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</si>
  <si>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</si>
  <si>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</si>
  <si>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</si>
  <si>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</si>
  <si>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</si>
  <si>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</si>
  <si>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</si>
  <si>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</si>
  <si>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</si>
  <si>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</si>
  <si>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</si>
  <si>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</si>
  <si>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</si>
  <si>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</si>
  <si>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</si>
  <si>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</si>
  <si>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</si>
  <si>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</si>
  <si>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</si>
  <si>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</si>
  <si>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</si>
  <si>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</si>
  <si>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</si>
  <si>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</si>
  <si>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</si>
  <si>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</si>
  <si>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</si>
  <si>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</si>
  <si>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</si>
  <si>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</si>
  <si>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</si>
  <si>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</si>
  <si>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</si>
  <si>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</si>
  <si>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</si>
  <si>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</si>
  <si>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</si>
  <si>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</si>
  <si>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</si>
  <si>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</si>
  <si>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</si>
  <si>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</si>
  <si>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</si>
  <si>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</si>
  <si>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</si>
  <si>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</si>
  <si>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</si>
  <si>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</si>
  <si>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</si>
  <si>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</si>
  <si>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</si>
  <si>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</si>
  <si>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</si>
  <si>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</si>
  <si>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</si>
  <si>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</si>
  <si>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</si>
  <si>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</si>
  <si>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</si>
  <si>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</si>
  <si>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</si>
  <si>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</si>
  <si>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</si>
  <si>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</si>
  <si>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</si>
  <si>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</si>
  <si>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</si>
  <si>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</si>
  <si>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</si>
  <si>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</si>
  <si>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</si>
  <si>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</si>
  <si>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</si>
  <si>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</si>
  <si>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</si>
  <si>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</si>
  <si>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</si>
  <si>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</si>
  <si>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</si>
  <si>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</si>
  <si>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</si>
  <si>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</si>
  <si>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</si>
  <si>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</si>
  <si>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</si>
  <si>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</si>
  <si>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</si>
  <si>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</si>
  <si>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</si>
  <si>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</si>
  <si>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</si>
  <si>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</si>
  <si>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</si>
  <si>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</si>
  <si>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</si>
  <si>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</si>
  <si>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</si>
  <si>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</si>
  <si>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</si>
  <si>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</si>
  <si>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</si>
  <si>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</si>
  <si>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</si>
  <si>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</si>
  <si>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</si>
  <si>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</si>
  <si>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</si>
  <si>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</si>
  <si>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</si>
  <si>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</si>
  <si>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</si>
  <si>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</si>
  <si>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</si>
  <si>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</si>
  <si>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</si>
  <si>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</si>
  <si>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</si>
  <si>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</si>
  <si>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</si>
  <si>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</si>
  <si>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</si>
  <si>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</si>
  <si>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</si>
  <si>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</si>
  <si>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</si>
  <si>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</si>
  <si>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</si>
  <si>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</si>
  <si>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</si>
  <si>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</si>
  <si>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</si>
  <si>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</si>
  <si>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</si>
  <si>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</si>
  <si>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</si>
  <si>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</si>
  <si>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</si>
  <si>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</si>
  <si>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</si>
  <si>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</si>
  <si>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</si>
  <si>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</si>
  <si>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</si>
  <si>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</si>
  <si>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</si>
  <si>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</si>
  <si>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</si>
  <si>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</si>
  <si>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</si>
  <si>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</si>
  <si>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</si>
  <si>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</si>
  <si>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</si>
  <si>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</si>
  <si>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</si>
  <si>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</si>
  <si>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</si>
  <si>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</si>
  <si>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</si>
  <si>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</si>
  <si>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</si>
  <si>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</si>
  <si>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</si>
  <si>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</si>
  <si>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</si>
  <si>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</si>
  <si>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</si>
  <si>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</si>
  <si>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</si>
  <si>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</si>
  <si>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</si>
  <si>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</si>
  <si>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</si>
  <si>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</si>
  <si>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</si>
  <si>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</si>
  <si>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</si>
  <si>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</si>
  <si>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</si>
  <si>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</si>
  <si>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</si>
  <si>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</si>
  <si>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</si>
  <si>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</si>
  <si>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</si>
  <si>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</si>
  <si>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</si>
  <si>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</si>
  <si>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</si>
  <si>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</si>
  <si>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</si>
  <si>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</si>
  <si>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</si>
  <si>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</si>
  <si>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</si>
  <si>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</si>
  <si>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</si>
  <si>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</si>
  <si>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</si>
  <si>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</si>
  <si>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</si>
  <si>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</si>
  <si>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</si>
  <si>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</si>
  <si>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</si>
  <si>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</si>
  <si>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</si>
  <si>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</si>
  <si>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</si>
  <si>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</si>
  <si>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</si>
  <si>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</si>
  <si>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</si>
  <si>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</si>
  <si>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</si>
  <si>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</si>
  <si>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</si>
  <si>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</si>
  <si>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</si>
  <si>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</si>
  <si>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</si>
  <si>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</si>
  <si>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</si>
  <si>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</si>
  <si>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</si>
  <si>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</si>
  <si>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</si>
  <si>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</si>
  <si>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</si>
  <si>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</si>
  <si>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</si>
  <si>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</si>
  <si>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</si>
  <si>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</si>
  <si>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</si>
  <si>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</si>
  <si>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</si>
  <si>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</si>
  <si>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</si>
  <si>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</si>
  <si>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</si>
  <si>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</si>
  <si>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</si>
  <si>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</si>
  <si>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</si>
  <si>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</si>
  <si>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</si>
  <si>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</si>
  <si>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</si>
  <si>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</si>
  <si>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</si>
  <si>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</si>
  <si>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</si>
  <si>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</si>
  <si>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</si>
  <si>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</si>
  <si>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</si>
  <si>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</si>
  <si>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</si>
  <si>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</si>
  <si>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</si>
  <si>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</si>
  <si>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</si>
  <si>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</si>
  <si>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</si>
  <si>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</si>
  <si>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</si>
  <si>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</si>
  <si>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</si>
  <si>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</si>
  <si>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</si>
  <si>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</si>
  <si>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</si>
  <si>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</si>
  <si>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</si>
  <si>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</si>
  <si>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</si>
  <si>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</si>
  <si>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</si>
  <si>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</si>
  <si>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</si>
  <si>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</si>
  <si>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</si>
  <si>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</si>
  <si>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</si>
  <si>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</si>
  <si>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</si>
  <si>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</si>
  <si>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</si>
  <si>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</si>
  <si>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</si>
  <si>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</si>
  <si>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</si>
  <si>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</si>
  <si>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</si>
  <si>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</si>
  <si>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</si>
  <si>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</si>
  <si>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</si>
  <si>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</si>
  <si>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</si>
  <si>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</si>
  <si>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</si>
  <si>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</si>
  <si>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</si>
  <si>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</si>
  <si>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</si>
  <si>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</si>
  <si>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</si>
  <si>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</si>
  <si>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</si>
  <si>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</si>
  <si>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</si>
  <si>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</si>
  <si>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</si>
  <si>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</si>
  <si>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</si>
  <si>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</si>
  <si>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</si>
  <si>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</si>
  <si>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</si>
  <si>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</si>
  <si>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</si>
  <si>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</si>
  <si>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</si>
  <si>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</si>
  <si>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</si>
  <si>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</si>
  <si>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</si>
  <si>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</si>
  <si>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</si>
  <si>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</si>
  <si>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</si>
  <si>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</si>
  <si>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</si>
  <si>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</si>
  <si>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</si>
  <si>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</si>
  <si>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</si>
  <si>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</si>
  <si>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</si>
  <si>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</si>
  <si>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</si>
  <si>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</si>
  <si>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</si>
  <si>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</si>
  <si>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</si>
  <si>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</si>
  <si>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</si>
  <si>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</si>
  <si>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</si>
  <si>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</si>
  <si>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</si>
  <si>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</si>
  <si>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</si>
  <si>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</si>
  <si>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</si>
  <si>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</si>
  <si>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</si>
  <si>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</si>
  <si>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</si>
  <si>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</si>
  <si>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</si>
  <si>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</si>
  <si>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</si>
  <si>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</si>
  <si>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</si>
  <si>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</si>
  <si>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</si>
  <si>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</si>
  <si>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</si>
  <si>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</si>
  <si>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</si>
  <si>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</si>
  <si>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</si>
  <si>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</si>
  <si>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</si>
  <si>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</si>
  <si>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</si>
  <si>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</si>
  <si>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</si>
  <si>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</si>
  <si>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</si>
  <si>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</si>
  <si>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</si>
  <si>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</si>
  <si>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</si>
  <si>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</si>
  <si>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</si>
  <si>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</si>
  <si>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</si>
  <si>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</si>
  <si>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</si>
  <si>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</si>
  <si>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</si>
  <si>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</si>
  <si>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</si>
  <si>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</si>
  <si>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</si>
  <si>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</si>
  <si>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</si>
  <si>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</si>
  <si>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</si>
  <si>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</si>
  <si>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</si>
  <si>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</si>
  <si>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</si>
  <si>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</si>
  <si>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</si>
  <si>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</si>
  <si>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</si>
  <si>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</si>
  <si>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</si>
  <si>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</si>
  <si>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</si>
  <si>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</si>
  <si>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</si>
  <si>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</si>
  <si>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</si>
  <si>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</si>
  <si>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</si>
  <si>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</si>
  <si>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</si>
  <si>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</si>
  <si>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</si>
  <si>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</si>
  <si>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</si>
  <si>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</si>
  <si>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</si>
  <si>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</si>
  <si>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</si>
  <si>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</si>
  <si>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</si>
  <si>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</si>
  <si>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</si>
  <si>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</si>
  <si>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</si>
  <si>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</si>
  <si>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</si>
  <si>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</si>
  <si>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</si>
  <si>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</si>
  <si>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</si>
  <si>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</si>
  <si>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</si>
  <si>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</si>
  <si>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</si>
  <si>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</si>
  <si>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</si>
  <si>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</si>
  <si>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</si>
  <si>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</si>
  <si>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</si>
  <si>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</si>
  <si>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</si>
  <si>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</si>
  <si>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</si>
  <si>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</si>
  <si>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</si>
  <si>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</si>
  <si>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</si>
  <si>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</si>
  <si>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</si>
  <si>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</si>
  <si>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</si>
  <si>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</si>
  <si>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</si>
  <si>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</si>
  <si>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</si>
  <si>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</si>
  <si>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</si>
  <si>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</si>
  <si>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</si>
  <si>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</si>
  <si>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</si>
  <si>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</si>
  <si>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</si>
  <si>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</si>
  <si>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</si>
  <si>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</si>
  <si>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</si>
  <si>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</si>
  <si>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</si>
  <si>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</si>
  <si>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</si>
  <si>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</si>
  <si>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</si>
  <si>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</si>
  <si>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</si>
  <si>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</si>
  <si>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</si>
  <si>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</si>
  <si>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</si>
  <si>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</si>
  <si>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</si>
  <si>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</si>
  <si>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</si>
  <si>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</si>
  <si>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</si>
  <si>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</si>
  <si>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</si>
  <si>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</si>
  <si>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</si>
  <si>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</si>
  <si>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</si>
  <si>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</si>
  <si>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</si>
  <si>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</si>
  <si>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</si>
  <si>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</si>
  <si>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</si>
  <si>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</si>
  <si>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</si>
  <si>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</si>
  <si>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</si>
  <si>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</si>
  <si>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</si>
  <si>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</si>
  <si>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</si>
  <si>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</si>
  <si>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</si>
  <si>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</si>
  <si>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</si>
  <si>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</si>
  <si>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</si>
  <si>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</si>
  <si>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</si>
  <si>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</si>
  <si>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</si>
  <si>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</si>
  <si>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</si>
  <si>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</si>
  <si>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</si>
  <si>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</si>
  <si>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</si>
  <si>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</si>
  <si>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</si>
  <si>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</si>
  <si>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</si>
  <si>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</si>
  <si>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</si>
  <si>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</si>
  <si>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</si>
  <si>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</si>
  <si>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</si>
  <si>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</si>
  <si>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</si>
  <si>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</si>
  <si>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</si>
  <si>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</si>
  <si>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</si>
  <si>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</si>
  <si>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</si>
  <si>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</si>
  <si>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</si>
  <si>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</si>
  <si>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</si>
  <si>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</si>
  <si>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</si>
  <si>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</si>
  <si>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</si>
  <si>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</si>
  <si>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</si>
  <si>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</si>
  <si>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</si>
  <si>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</si>
  <si>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</si>
  <si>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</si>
  <si>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</si>
  <si>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</si>
  <si>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</si>
  <si>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</si>
  <si>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</si>
  <si>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</si>
  <si>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</si>
  <si>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</si>
  <si>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</si>
  <si>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</si>
  <si>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</si>
  <si>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</si>
  <si>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</si>
  <si>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</si>
  <si>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</si>
  <si>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</si>
  <si>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</si>
  <si>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</si>
  <si>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</si>
  <si>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</si>
  <si>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</si>
  <si>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</si>
  <si>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</si>
  <si>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</si>
  <si>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</si>
  <si>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</si>
  <si>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</si>
  <si>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</si>
  <si>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</si>
  <si>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</si>
  <si>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</si>
  <si>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</si>
  <si>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</si>
  <si>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</si>
  <si>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</si>
  <si>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</si>
  <si>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</si>
  <si>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</si>
  <si>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</si>
  <si>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</si>
  <si>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</si>
  <si>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</si>
  <si>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</si>
  <si>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</si>
  <si>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</si>
  <si>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</si>
  <si>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</si>
  <si>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</si>
  <si>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</si>
  <si>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</si>
  <si>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</si>
  <si>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</si>
  <si>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</si>
  <si>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</si>
  <si>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</si>
  <si>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</si>
  <si>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</si>
  <si>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</si>
  <si>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</si>
  <si>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</si>
  <si>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</si>
  <si>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</si>
  <si>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</si>
  <si>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</si>
  <si>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</si>
  <si>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</si>
  <si>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</si>
  <si>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</si>
  <si>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</si>
  <si>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</si>
  <si>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</si>
  <si>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</si>
  <si>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</si>
  <si>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</si>
  <si>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</si>
  <si>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</si>
  <si>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</si>
  <si>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</si>
  <si>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</si>
  <si>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</si>
  <si>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</si>
  <si>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</si>
  <si>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</si>
  <si>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</si>
  <si>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</si>
  <si>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</si>
  <si>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</si>
  <si>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</si>
  <si>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</si>
  <si>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</si>
  <si>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</si>
  <si>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</si>
  <si>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</si>
  <si>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</si>
  <si>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</si>
  <si>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</si>
  <si>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</si>
  <si>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</si>
  <si>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</si>
  <si>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</si>
  <si>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</si>
  <si>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</si>
  <si>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</si>
  <si>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</si>
  <si>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</si>
  <si>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</si>
  <si>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</si>
  <si>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</si>
  <si>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</si>
  <si>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</si>
  <si>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</si>
  <si>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</si>
  <si>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</si>
  <si>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</si>
  <si>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</si>
  <si>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</si>
  <si>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</si>
  <si>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</si>
  <si>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</si>
  <si>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</si>
  <si>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</si>
  <si>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</si>
  <si>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</si>
  <si>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</si>
  <si>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</si>
  <si>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</si>
  <si>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</si>
  <si>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</si>
  <si>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</si>
  <si>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</si>
  <si>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</si>
  <si>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</si>
  <si>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</si>
  <si>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</si>
  <si>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</si>
  <si>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</si>
  <si>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</si>
  <si>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</si>
  <si>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</si>
  <si>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</si>
  <si>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</si>
  <si>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</si>
  <si>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</si>
  <si>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</si>
  <si>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</si>
  <si>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</si>
  <si>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</si>
  <si>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</si>
  <si>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</si>
  <si>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</si>
  <si>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</si>
  <si>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</si>
  <si>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</si>
  <si>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</si>
  <si>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</si>
  <si>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</si>
  <si>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</si>
  <si>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</si>
  <si>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</si>
  <si>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</si>
  <si>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</si>
  <si>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</si>
  <si>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</si>
  <si>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</si>
  <si>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</si>
  <si>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</si>
  <si>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</si>
  <si>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</si>
  <si>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</si>
  <si>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</si>
  <si>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</si>
  <si>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</si>
  <si>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</si>
  <si>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</si>
  <si>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</si>
  <si>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</si>
  <si>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</si>
  <si>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</si>
  <si>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</si>
  <si>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</si>
  <si>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</si>
  <si>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</si>
  <si>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</si>
  <si>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</si>
  <si>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</si>
  <si>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</si>
  <si>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</si>
  <si>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</si>
  <si>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</si>
  <si>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</si>
  <si>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</si>
  <si>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</si>
  <si>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</si>
  <si>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</si>
  <si>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</si>
  <si>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</si>
  <si>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</si>
  <si>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</si>
  <si>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</si>
  <si>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</si>
  <si>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</si>
  <si>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</si>
  <si>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</si>
  <si>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</si>
  <si>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</si>
  <si>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</si>
  <si>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</si>
  <si>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</si>
  <si>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</si>
  <si>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</si>
  <si>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</si>
  <si>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</si>
  <si>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</si>
  <si>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</si>
  <si>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</si>
  <si>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</si>
  <si>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</si>
  <si>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</si>
  <si>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</si>
  <si>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</si>
  <si>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</si>
  <si>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</si>
  <si>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</si>
  <si>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</si>
  <si>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</si>
  <si>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</si>
  <si>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</si>
  <si>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</si>
  <si>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</si>
  <si>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</si>
  <si>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</si>
  <si>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</si>
  <si>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</si>
  <si>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</si>
  <si>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</si>
  <si>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</si>
  <si>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</si>
  <si>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</si>
  <si>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</si>
  <si>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</si>
  <si>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</si>
  <si>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</si>
  <si>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</si>
  <si>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</si>
  <si>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</si>
  <si>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</si>
  <si>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</si>
  <si>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</si>
  <si>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</si>
  <si>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</si>
  <si>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</si>
  <si>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</si>
  <si>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</si>
  <si>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</si>
  <si>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</si>
  <si>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</si>
  <si>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</si>
  <si>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</si>
  <si>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</si>
  <si>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</si>
  <si>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</si>
  <si>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</si>
  <si>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</si>
  <si>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</si>
  <si>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</si>
  <si>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</si>
  <si>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</si>
  <si>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</si>
  <si>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</si>
  <si>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</si>
  <si>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</si>
  <si>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</si>
  <si>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</si>
  <si>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</si>
  <si>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</si>
  <si>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</si>
  <si>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</si>
  <si>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</si>
  <si>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</si>
  <si>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</si>
  <si>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</si>
  <si>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</si>
  <si>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</si>
  <si>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</si>
  <si>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</si>
  <si>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</si>
  <si>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</si>
  <si>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</si>
  <si>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</si>
  <si>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</si>
  <si>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</si>
  <si>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</si>
  <si>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</si>
  <si>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</si>
  <si>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</si>
  <si>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</si>
  <si>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</si>
  <si>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</si>
  <si>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</si>
  <si>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</si>
  <si>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</si>
  <si>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</si>
  <si>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</si>
  <si>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</si>
  <si>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</si>
  <si>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</si>
  <si>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</si>
  <si>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</si>
  <si>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</si>
  <si>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</si>
  <si>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</si>
  <si>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</si>
  <si>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</si>
  <si>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</si>
  <si>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</si>
  <si>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</si>
  <si>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</si>
  <si>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</si>
  <si>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</si>
  <si>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</si>
  <si>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</si>
  <si>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</si>
  <si>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</si>
  <si>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</si>
  <si>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</si>
  <si>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</si>
  <si>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</si>
  <si>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</si>
  <si>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</si>
  <si>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</si>
  <si>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</si>
  <si>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</si>
  <si>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</si>
  <si>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</si>
  <si>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</si>
  <si>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</si>
  <si>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</si>
  <si>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</si>
  <si>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</si>
  <si>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</si>
  <si>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</si>
  <si>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</si>
  <si>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</si>
  <si>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</si>
  <si>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</si>
  <si>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</si>
  <si>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</si>
  <si>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</si>
  <si>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</si>
  <si>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</si>
  <si>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</si>
  <si>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</si>
  <si>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</si>
  <si>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</si>
  <si>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</si>
  <si>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</si>
  <si>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</si>
  <si>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</si>
  <si>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</si>
  <si>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</si>
  <si>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</si>
  <si>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</si>
  <si>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</si>
  <si>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</si>
  <si>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</si>
  <si>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</si>
  <si>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</si>
  <si>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</si>
  <si>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</si>
  <si>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</si>
  <si>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</si>
  <si>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</si>
  <si>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</si>
  <si>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</si>
  <si>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</si>
  <si>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</si>
  <si>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</si>
  <si>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</si>
  <si>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</si>
  <si>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</si>
  <si>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</si>
  <si>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</si>
  <si>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</si>
  <si>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</si>
  <si>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</si>
  <si>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</si>
  <si>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</si>
  <si>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</si>
  <si>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</si>
  <si>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</si>
  <si>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</si>
  <si>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</si>
  <si>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</si>
  <si>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</si>
  <si>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</si>
  <si>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</si>
  <si>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</si>
  <si>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</si>
  <si>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</si>
  <si>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</si>
  <si>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</si>
  <si>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</si>
  <si>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</si>
  <si>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</si>
  <si>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</si>
  <si>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</si>
  <si>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</si>
  <si>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</si>
  <si>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</si>
  <si>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</si>
  <si>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</si>
  <si>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</si>
  <si>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</si>
  <si>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</si>
  <si>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</si>
  <si>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</si>
  <si>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</si>
  <si>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</si>
  <si>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</si>
  <si>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</si>
  <si>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</si>
  <si>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</si>
  <si>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</si>
  <si>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</si>
  <si>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</si>
  <si>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</si>
  <si>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</si>
  <si>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</si>
  <si>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</si>
  <si>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</si>
  <si>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</si>
  <si>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</si>
  <si>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</si>
  <si>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</si>
  <si>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</si>
  <si>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</si>
  <si>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</si>
  <si>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</si>
  <si>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</si>
  <si>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</si>
  <si>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</si>
  <si>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</si>
  <si>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</si>
  <si>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</si>
  <si>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</si>
  <si>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</si>
  <si>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</si>
  <si>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</si>
  <si>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</si>
  <si>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</si>
  <si>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</si>
  <si>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</si>
  <si>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</si>
  <si>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</si>
  <si>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</si>
  <si>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</si>
  <si>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</si>
  <si>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</si>
  <si>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</si>
  <si>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</si>
  <si>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</si>
  <si>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</si>
  <si>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</si>
  <si>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</si>
  <si>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</si>
  <si>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</si>
  <si>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</si>
  <si>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</si>
  <si>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</si>
  <si>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</si>
  <si>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</si>
  <si>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</si>
  <si>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</si>
  <si>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</si>
  <si>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</si>
  <si>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</si>
  <si>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</si>
  <si>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</si>
  <si>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</si>
  <si>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</si>
  <si>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</si>
  <si>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</si>
  <si>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</si>
  <si>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</si>
  <si>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</si>
  <si>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</si>
  <si>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</si>
  <si>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</si>
  <si>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</si>
  <si>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</si>
  <si>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</si>
  <si>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</si>
  <si>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</si>
  <si>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</si>
  <si>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</si>
  <si>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</si>
  <si>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</si>
  <si>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</si>
  <si>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</si>
  <si>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</si>
  <si>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</si>
  <si>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</si>
  <si>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</si>
  <si>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</si>
  <si>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</si>
  <si>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</si>
  <si>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</si>
  <si>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</si>
  <si>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</si>
  <si>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</si>
  <si>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</si>
  <si>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</si>
  <si>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</si>
  <si>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</si>
  <si>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</si>
  <si>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</si>
  <si>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</si>
  <si>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</si>
  <si>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</si>
  <si>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</si>
  <si>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</si>
  <si>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</si>
  <si>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</si>
  <si>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</si>
  <si>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</si>
  <si>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</si>
  <si>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</si>
  <si>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</si>
  <si>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</si>
  <si>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</si>
  <si>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</si>
  <si>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</si>
  <si>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</si>
  <si>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</si>
  <si>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</si>
  <si>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</si>
  <si>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</si>
  <si>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</si>
  <si>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</si>
  <si>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</si>
  <si>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</si>
  <si>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</si>
  <si>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</si>
  <si>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</si>
  <si>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</si>
  <si>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</si>
  <si>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</si>
  <si>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</si>
  <si>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</si>
  <si>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</si>
  <si>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</si>
  <si>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</si>
  <si>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</si>
  <si>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</si>
  <si>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</si>
  <si>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</si>
  <si>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</si>
  <si>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</si>
  <si>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</si>
  <si>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</si>
  <si>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</si>
  <si>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</si>
  <si>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</si>
  <si>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</si>
  <si>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</si>
  <si>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</si>
  <si>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</si>
  <si>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</si>
  <si>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</si>
  <si>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</si>
  <si>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</si>
  <si>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</si>
  <si>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</si>
  <si>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</si>
  <si>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</si>
  <si>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</si>
  <si>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</si>
  <si>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</si>
  <si>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</si>
  <si>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</si>
  <si>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</si>
  <si>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</si>
  <si>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</si>
  <si>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</si>
  <si>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</si>
  <si>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</si>
  <si>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</si>
  <si>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</si>
  <si>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</si>
  <si>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</si>
  <si>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</si>
  <si>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</si>
  <si>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</si>
  <si>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</si>
  <si>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</si>
  <si>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</si>
  <si>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</si>
  <si>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</si>
  <si>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</si>
  <si>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</si>
  <si>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</si>
  <si>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</si>
  <si>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</si>
  <si>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</si>
  <si>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</si>
  <si>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</si>
  <si>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</si>
  <si>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</si>
  <si>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</si>
  <si>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</si>
  <si>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</si>
  <si>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</si>
  <si>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</si>
  <si>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</si>
  <si>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</si>
  <si>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</si>
  <si>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</si>
  <si>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</si>
  <si>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</si>
  <si>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</si>
  <si>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</si>
  <si>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</si>
  <si>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</si>
  <si>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</si>
  <si>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</si>
  <si>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</si>
  <si>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</si>
  <si>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</si>
  <si>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</si>
  <si>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</si>
  <si>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</si>
  <si>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</si>
  <si>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</si>
  <si>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</si>
  <si>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</si>
  <si>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</si>
  <si>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</si>
  <si>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</si>
  <si>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</si>
  <si>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</si>
  <si>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</si>
  <si>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</si>
  <si>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</si>
  <si>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</si>
  <si>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</si>
  <si>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</si>
  <si>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</si>
  <si>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</si>
  <si>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</si>
  <si>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</si>
  <si>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</si>
  <si>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</si>
  <si>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</si>
  <si>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</si>
  <si>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</si>
  <si>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</si>
  <si>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</si>
  <si>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</si>
  <si>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</si>
  <si>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</si>
  <si>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</si>
  <si>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</si>
  <si>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</si>
  <si>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</si>
  <si>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</si>
  <si>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</si>
  <si>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</si>
  <si>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</si>
  <si>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</si>
  <si>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</si>
  <si>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</si>
  <si>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</si>
  <si>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</si>
  <si>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</si>
  <si>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</si>
  <si>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</si>
  <si>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</si>
  <si>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</si>
  <si>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</si>
  <si>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</si>
  <si>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</si>
  <si>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</si>
  <si>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</si>
  <si>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</si>
  <si>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</si>
  <si>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</si>
  <si>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</si>
  <si>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</si>
  <si>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</si>
  <si>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</si>
  <si>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</si>
  <si>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</si>
  <si>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</si>
  <si>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</si>
  <si>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</si>
  <si>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</si>
  <si>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</si>
  <si>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</si>
  <si>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</si>
  <si>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</si>
  <si>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</si>
  <si>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</si>
  <si>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</si>
  <si>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</si>
  <si>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</si>
  <si>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</si>
  <si>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</si>
  <si>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</si>
  <si>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</si>
  <si>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</si>
  <si>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</si>
  <si>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</si>
  <si>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</si>
  <si>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</si>
  <si>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</si>
  <si>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</si>
  <si>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</si>
  <si>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</si>
  <si>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</si>
  <si>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</si>
  <si>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</si>
  <si>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</si>
  <si>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</si>
  <si>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</si>
  <si>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</si>
  <si>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</si>
  <si>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</si>
  <si>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</si>
  <si>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</si>
  <si>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</si>
  <si>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</si>
  <si>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</si>
  <si>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</si>
  <si>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</si>
  <si>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</si>
  <si>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</si>
  <si>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</si>
  <si>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</si>
  <si>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</si>
  <si>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</si>
  <si>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</si>
  <si>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</si>
  <si>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</si>
  <si>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</si>
  <si>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</si>
  <si>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</si>
  <si>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</si>
  <si>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</si>
  <si>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</si>
  <si>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</si>
  <si>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</si>
  <si>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</si>
  <si>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</si>
  <si>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</si>
  <si>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</si>
  <si>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</si>
  <si>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</si>
  <si>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</si>
  <si>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</si>
  <si>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</si>
  <si>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</si>
  <si>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</si>
  <si>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</si>
  <si>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</si>
  <si>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</si>
  <si>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</si>
  <si>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</si>
  <si>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</si>
  <si>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</si>
  <si>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</si>
  <si>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</si>
  <si>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</si>
  <si>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</si>
  <si>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</si>
  <si>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</si>
  <si>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</si>
  <si>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</si>
  <si>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</si>
  <si>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</si>
  <si>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</si>
  <si>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</si>
  <si>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</si>
  <si>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</si>
  <si>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</si>
  <si>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</si>
  <si>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</si>
  <si>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</si>
  <si>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</si>
  <si>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</si>
  <si>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</si>
  <si>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</si>
  <si>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</si>
  <si>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</si>
  <si>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</si>
  <si>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</si>
  <si>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</si>
  <si>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</si>
  <si>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</si>
  <si>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</si>
  <si>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</si>
  <si>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</si>
  <si>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</si>
  <si>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</si>
  <si>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</si>
  <si>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</si>
  <si>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</si>
  <si>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</si>
  <si>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</si>
  <si>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</si>
  <si>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</si>
  <si>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</si>
  <si>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</si>
  <si>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</si>
  <si>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</si>
  <si>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</si>
  <si>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</si>
  <si>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</si>
  <si>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</si>
  <si>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</si>
  <si>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</si>
  <si>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</si>
  <si>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</si>
  <si>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</si>
  <si>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</si>
  <si>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</si>
  <si>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</si>
  <si>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</si>
  <si>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</si>
  <si>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</si>
  <si>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</si>
  <si>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</si>
  <si>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</si>
  <si>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</si>
  <si>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</si>
  <si>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</si>
  <si>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</si>
  <si>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</si>
  <si>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</si>
  <si>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</si>
  <si>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</si>
  <si>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</si>
  <si>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</si>
  <si>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</si>
  <si>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</si>
  <si>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</si>
  <si>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</si>
  <si>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</si>
  <si>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</si>
  <si>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</si>
  <si>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</si>
  <si>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</si>
  <si>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</si>
  <si>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</si>
  <si>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</si>
  <si>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</si>
  <si>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</si>
  <si>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</si>
  <si>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</si>
  <si>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</si>
  <si>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</si>
  <si>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</si>
  <si>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</si>
  <si>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</si>
  <si>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</si>
  <si>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</si>
  <si>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</si>
  <si>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</si>
  <si>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</si>
  <si>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</si>
  <si>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</si>
  <si>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</si>
  <si>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</si>
  <si>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</si>
  <si>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</si>
  <si>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</si>
  <si>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</si>
  <si>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</si>
  <si>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</si>
  <si>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</si>
  <si>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</si>
  <si>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</si>
  <si>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</si>
  <si>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</si>
  <si>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</si>
  <si>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</si>
  <si>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</si>
  <si>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</si>
  <si>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</si>
  <si>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</si>
  <si>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</si>
  <si>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</si>
  <si>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</si>
  <si>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</si>
  <si>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</si>
  <si>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</si>
  <si>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</si>
  <si>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</si>
  <si>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</si>
  <si>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</si>
  <si>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</si>
  <si>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</si>
  <si>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</si>
  <si>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</si>
  <si>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</si>
  <si>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</si>
  <si>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</si>
  <si>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</si>
  <si>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</si>
  <si>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</si>
  <si>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</si>
  <si>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</si>
  <si>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</si>
  <si>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</si>
  <si>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</si>
  <si>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</si>
  <si>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</si>
  <si>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</si>
  <si>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</si>
  <si>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</si>
  <si>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</si>
  <si>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</si>
  <si>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</si>
  <si>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</si>
  <si>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</si>
  <si>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</si>
  <si>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</si>
  <si>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</si>
  <si>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</si>
  <si>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</si>
  <si>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</si>
  <si>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</si>
  <si>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</si>
  <si>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</si>
  <si>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</si>
  <si>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</si>
  <si>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</si>
  <si>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</si>
  <si>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</si>
  <si>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</si>
  <si>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</si>
  <si>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</si>
  <si>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</si>
  <si>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</si>
  <si>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</si>
  <si>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</si>
  <si>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</si>
  <si>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</si>
  <si>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</si>
  <si>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</si>
  <si>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</si>
  <si>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</si>
  <si>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</si>
  <si>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</si>
  <si>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</si>
  <si>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</si>
  <si>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</si>
  <si>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</si>
  <si>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</si>
  <si>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</si>
  <si>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</si>
  <si>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</si>
  <si>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</si>
  <si>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</si>
  <si>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</si>
  <si>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</si>
  <si>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</si>
  <si>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</si>
  <si>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</si>
  <si>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</si>
  <si>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</si>
  <si>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</si>
  <si>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</si>
  <si>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</si>
  <si>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</si>
  <si>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</si>
  <si>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</si>
  <si>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</si>
  <si>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</si>
  <si>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</si>
  <si>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</si>
  <si>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</si>
  <si>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</si>
  <si>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</si>
  <si>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</si>
  <si>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</si>
  <si>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</si>
  <si>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</si>
  <si>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</si>
  <si>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</si>
  <si>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</si>
  <si>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</si>
  <si>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</si>
  <si>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</si>
  <si>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</si>
  <si>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</si>
  <si>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</si>
  <si>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</si>
  <si>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</si>
  <si>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</si>
  <si>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</si>
  <si>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</si>
  <si>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</si>
  <si>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</si>
  <si>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</si>
  <si>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</si>
  <si>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</si>
  <si>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</si>
  <si>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</si>
  <si>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</si>
  <si>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</si>
  <si>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</si>
  <si>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</si>
  <si>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</si>
  <si>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</si>
  <si>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</si>
  <si>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</si>
  <si>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</si>
  <si>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</si>
  <si>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</si>
  <si>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</si>
  <si>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</si>
  <si>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</si>
  <si>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</si>
  <si>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</si>
  <si>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</si>
  <si>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</si>
  <si>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</si>
  <si>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</si>
  <si>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</si>
  <si>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</si>
  <si>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</si>
  <si>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</si>
  <si>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</si>
  <si>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</si>
  <si>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</si>
  <si>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</si>
  <si>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</si>
  <si>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</si>
  <si>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</si>
  <si>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</si>
  <si>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</si>
  <si>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</si>
  <si>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</si>
  <si>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</si>
  <si>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</si>
  <si>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</si>
  <si>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</si>
  <si>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</si>
  <si>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</si>
  <si>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</si>
  <si>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</si>
  <si>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</si>
  <si>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</si>
  <si>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</si>
  <si>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</si>
  <si>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</si>
  <si>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</si>
  <si>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</si>
  <si>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</si>
  <si>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</si>
  <si>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</si>
  <si>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</si>
  <si>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</si>
  <si>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</si>
  <si>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</si>
  <si>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</si>
  <si>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</si>
  <si>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</si>
  <si>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</si>
  <si>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</si>
  <si>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</si>
  <si>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</si>
  <si>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</si>
  <si>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</si>
  <si>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</si>
  <si>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</si>
  <si>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</si>
  <si>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</si>
  <si>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</si>
  <si>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</si>
  <si>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</si>
  <si>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</si>
  <si>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</si>
  <si>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</si>
  <si>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</si>
  <si>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</si>
  <si>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</si>
  <si>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</si>
  <si>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</si>
  <si>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</si>
  <si>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</si>
  <si>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</si>
  <si>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</si>
  <si>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</si>
  <si>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</si>
  <si>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</si>
  <si>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</si>
  <si>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</si>
  <si>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</si>
  <si>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</si>
  <si>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</si>
  <si>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</si>
  <si>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</si>
  <si>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</si>
  <si>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</si>
  <si>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</si>
  <si>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</si>
  <si>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</si>
  <si>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</si>
  <si>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</si>
  <si>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</si>
  <si>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</si>
  <si>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</si>
  <si>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</si>
  <si>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</si>
  <si>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</si>
  <si>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</si>
  <si>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</si>
  <si>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</si>
  <si>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</si>
  <si>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</si>
  <si>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</si>
  <si>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</si>
  <si>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</si>
  <si>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</si>
  <si>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</si>
  <si>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</si>
  <si>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</si>
  <si>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</si>
  <si>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</si>
  <si>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</si>
  <si>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</si>
  <si>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</si>
  <si>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</si>
  <si>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</si>
  <si>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</si>
  <si>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</si>
  <si>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</si>
  <si>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</si>
  <si>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</si>
  <si>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</si>
  <si>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</si>
  <si>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</si>
  <si>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</si>
  <si>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</si>
  <si>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</si>
  <si>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</si>
  <si>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</si>
  <si>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</si>
  <si>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</si>
  <si>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</si>
  <si>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</si>
  <si>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</si>
  <si>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</si>
  <si>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</si>
  <si>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</si>
  <si>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</si>
  <si>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</si>
  <si>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</si>
  <si>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</si>
  <si>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</si>
  <si>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</si>
  <si>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</si>
  <si>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</si>
  <si>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</si>
  <si>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</si>
  <si>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</si>
  <si>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</si>
  <si>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</si>
  <si>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</si>
  <si>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</si>
  <si>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</si>
  <si>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</si>
  <si>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</si>
  <si>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</si>
  <si>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</si>
  <si>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</si>
  <si>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</si>
  <si>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</si>
  <si>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</si>
  <si>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</si>
  <si>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</si>
  <si>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</si>
  <si>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</si>
  <si>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</si>
  <si>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</si>
  <si>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</si>
  <si>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</si>
  <si>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</si>
  <si>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</si>
  <si>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</si>
  <si>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</si>
  <si>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</si>
  <si>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</si>
  <si>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</si>
  <si>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</si>
  <si>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</si>
  <si>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</si>
  <si>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</si>
  <si>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</si>
  <si>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</si>
  <si>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</si>
  <si>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</si>
  <si>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</si>
  <si>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</si>
  <si>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</si>
  <si>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</si>
  <si>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</si>
  <si>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</si>
  <si>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</si>
  <si>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</si>
  <si>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</si>
  <si>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</si>
  <si>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</si>
  <si>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</si>
  <si>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</si>
  <si>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</si>
  <si>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</si>
  <si>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</si>
  <si>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</si>
  <si>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</si>
  <si>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</si>
  <si>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</si>
  <si>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</si>
  <si>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</si>
  <si>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</si>
  <si>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</si>
  <si>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</si>
  <si>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</si>
  <si>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</si>
  <si>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</si>
  <si>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</si>
  <si>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</si>
  <si>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</si>
  <si>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</si>
  <si>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</si>
  <si>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</si>
  <si>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</si>
  <si>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</si>
  <si>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</si>
  <si>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</si>
  <si>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</si>
  <si>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</si>
  <si>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</si>
  <si>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</si>
  <si>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</si>
  <si>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</si>
  <si>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</si>
  <si>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</si>
  <si>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</si>
  <si>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</si>
  <si>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</si>
  <si>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</si>
  <si>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</si>
  <si>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</si>
  <si>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</si>
  <si>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</si>
  <si>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</si>
  <si>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</si>
  <si>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</si>
  <si>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</si>
  <si>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</si>
  <si>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</si>
  <si>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</si>
  <si>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</si>
  <si>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</si>
  <si>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</si>
  <si>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</si>
  <si>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</si>
  <si>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</si>
  <si>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</si>
  <si>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</si>
  <si>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</si>
  <si>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</si>
  <si>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</si>
  <si>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</si>
  <si>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</si>
  <si>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</si>
  <si>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</si>
  <si>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</si>
  <si>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</si>
  <si>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</si>
  <si>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</si>
  <si>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</si>
  <si>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</si>
  <si>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</si>
  <si>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</si>
  <si>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</si>
  <si>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</si>
  <si>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</si>
  <si>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</si>
  <si>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</si>
  <si>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</si>
  <si>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</si>
  <si>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</si>
  <si>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</si>
  <si>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</si>
  <si>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</si>
  <si>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</si>
  <si>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</si>
  <si>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</si>
  <si>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</si>
  <si>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</si>
  <si>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</si>
  <si>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</si>
  <si>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</si>
  <si>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</si>
  <si>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</si>
  <si>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</si>
  <si>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</si>
  <si>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</si>
  <si>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</si>
  <si>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</si>
  <si>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</si>
  <si>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</si>
  <si>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</si>
  <si>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</si>
  <si>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</si>
  <si>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</si>
  <si>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</si>
  <si>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</si>
  <si>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</si>
  <si>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</si>
  <si>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</si>
  <si>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</si>
  <si>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</si>
  <si>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</si>
  <si>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</si>
  <si>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</si>
  <si>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</si>
  <si>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</si>
  <si>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</si>
  <si>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</si>
  <si>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</si>
  <si>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</si>
  <si>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</si>
  <si>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</si>
  <si>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</si>
  <si>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</si>
  <si>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</si>
  <si>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</si>
  <si>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</si>
  <si>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</si>
  <si>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</si>
  <si>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</si>
  <si>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</si>
  <si>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</si>
  <si>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</si>
  <si>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</si>
  <si>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</si>
  <si>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</si>
  <si>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</si>
  <si>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</si>
  <si>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</si>
  <si>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</si>
  <si>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</si>
  <si>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</si>
  <si>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</si>
  <si>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</si>
  <si>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</si>
  <si>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</si>
  <si>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</si>
  <si>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</si>
  <si>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</si>
  <si>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</si>
  <si>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</si>
  <si>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</si>
  <si>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</si>
  <si>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</si>
  <si>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</si>
  <si>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</si>
  <si>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</si>
  <si>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</si>
  <si>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</si>
  <si>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</si>
  <si>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</si>
  <si>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</si>
  <si>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</si>
  <si>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</si>
  <si>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</si>
  <si>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</si>
  <si>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</si>
  <si>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</si>
  <si>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</si>
  <si>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</si>
  <si>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</si>
  <si>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</si>
  <si>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</si>
  <si>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</si>
  <si>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</si>
  <si>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</si>
  <si>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</si>
  <si>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</si>
  <si>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</si>
  <si>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</si>
  <si>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</si>
  <si>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</si>
  <si>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</si>
  <si>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</si>
  <si>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</si>
  <si>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</si>
  <si>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</si>
  <si>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</si>
  <si>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</si>
  <si>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</si>
  <si>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</si>
  <si>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</si>
  <si>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</si>
  <si>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</si>
  <si>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</si>
  <si>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</si>
  <si>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</si>
  <si>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</si>
  <si>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</si>
  <si>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</si>
  <si>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</si>
  <si>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</si>
  <si>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</si>
  <si>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</si>
  <si>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</si>
  <si>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</si>
  <si>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</si>
  <si>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</si>
  <si>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</si>
  <si>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</si>
  <si>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</si>
  <si>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</si>
  <si>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</si>
  <si>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</si>
  <si>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</si>
  <si>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</si>
  <si>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</si>
  <si>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</si>
  <si>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</si>
  <si>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</si>
  <si>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</si>
  <si>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</si>
  <si>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</si>
  <si>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</si>
  <si>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</si>
  <si>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</si>
  <si>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</si>
  <si>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</si>
  <si>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</si>
  <si>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</si>
  <si>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</si>
  <si>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</si>
  <si>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</si>
  <si>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</si>
  <si>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</si>
  <si>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</si>
  <si>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</si>
  <si>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</si>
  <si>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</si>
  <si>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</si>
  <si>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</si>
  <si>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</si>
  <si>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</si>
  <si>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</si>
  <si>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</si>
  <si>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</si>
  <si>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</si>
  <si>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</si>
  <si>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</si>
  <si>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</si>
  <si>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</si>
  <si>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</si>
  <si>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</si>
  <si>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</si>
  <si>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</si>
  <si>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</si>
  <si>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</si>
  <si>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</si>
  <si>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</si>
  <si>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</si>
  <si>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</si>
  <si>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</si>
  <si>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</si>
  <si>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</si>
  <si>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</si>
  <si>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</si>
  <si>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</si>
  <si>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</si>
  <si>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</si>
  <si>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</si>
  <si>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</si>
  <si>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</si>
  <si>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</si>
  <si>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</si>
  <si>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</si>
  <si>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</si>
  <si>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</si>
  <si>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</si>
  <si>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</si>
  <si>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</si>
  <si>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</si>
  <si>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</si>
  <si>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</si>
  <si>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</si>
  <si>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</si>
  <si>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</si>
  <si>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</si>
  <si>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</si>
  <si>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</si>
  <si>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</si>
  <si>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</si>
  <si>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</si>
  <si>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</si>
  <si>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</si>
  <si>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</si>
  <si>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</si>
  <si>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</si>
  <si>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</si>
  <si>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</si>
  <si>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</si>
  <si>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</si>
  <si>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</si>
  <si>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</si>
  <si>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</si>
  <si>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</si>
  <si>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</si>
  <si>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</si>
  <si>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</si>
  <si>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</si>
  <si>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</si>
  <si>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</si>
  <si>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</si>
  <si>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</si>
  <si>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</si>
  <si>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</si>
  <si>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</si>
  <si>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</si>
  <si>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</si>
  <si>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</si>
  <si>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</si>
  <si>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</si>
  <si>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</si>
  <si>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</si>
  <si>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</si>
  <si>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</si>
  <si>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</si>
  <si>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</si>
  <si>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</si>
  <si>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</si>
  <si>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</si>
  <si>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</si>
  <si>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</si>
  <si>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</si>
  <si>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</si>
  <si>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</si>
  <si>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</si>
  <si>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</si>
  <si>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</si>
  <si>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</si>
  <si>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</si>
  <si>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</si>
  <si>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</si>
  <si>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</si>
  <si>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</si>
  <si>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</si>
  <si>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</si>
  <si>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</si>
  <si>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</si>
  <si>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</si>
  <si>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</si>
  <si>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</si>
  <si>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</si>
  <si>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</si>
  <si>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</si>
  <si>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</si>
  <si>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</si>
  <si>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</si>
  <si>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</si>
  <si>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</si>
  <si>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</si>
  <si>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</si>
  <si>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</si>
  <si>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</si>
  <si>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</si>
  <si>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</si>
  <si>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</si>
  <si>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</si>
  <si>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</si>
  <si>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</si>
  <si>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</si>
  <si>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</si>
  <si>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</si>
  <si>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</si>
  <si>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</si>
  <si>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</si>
  <si>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</si>
  <si>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</si>
  <si>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</si>
  <si>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</si>
  <si>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</si>
  <si>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</si>
  <si>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</si>
  <si>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</si>
  <si>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</si>
  <si>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</si>
  <si>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</si>
  <si>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</si>
  <si>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</si>
  <si>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</si>
  <si>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</si>
  <si>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</si>
  <si>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</si>
  <si>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</si>
  <si>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</si>
  <si>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</si>
  <si>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</si>
  <si>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</si>
  <si>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</si>
  <si>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</si>
  <si>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</si>
  <si>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</si>
  <si>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</si>
  <si>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</si>
  <si>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</si>
  <si>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</si>
  <si>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</si>
  <si>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</si>
  <si>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</si>
  <si>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</si>
  <si>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</si>
  <si>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</si>
  <si>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</si>
  <si>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</si>
  <si>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</si>
  <si>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</si>
  <si>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</si>
  <si>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</si>
  <si>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</si>
  <si>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</si>
  <si>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</si>
  <si>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</si>
  <si>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</si>
  <si>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</si>
  <si>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</si>
  <si>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</si>
  <si>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</si>
  <si>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</si>
  <si>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</si>
  <si>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</si>
  <si>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</si>
  <si>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</si>
  <si>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</si>
  <si>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</si>
  <si>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</si>
  <si>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</si>
  <si>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</si>
  <si>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</si>
  <si>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</si>
  <si>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</si>
  <si>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</si>
  <si>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</si>
  <si>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</si>
  <si>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</si>
  <si>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</si>
  <si>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</si>
  <si>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</si>
  <si>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</si>
  <si>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</si>
  <si>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</si>
  <si>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</si>
  <si>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</si>
  <si>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</si>
  <si>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</si>
  <si>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</si>
  <si>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</si>
  <si>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</si>
  <si>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</si>
  <si>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</si>
  <si>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</si>
  <si>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</si>
  <si>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</si>
  <si>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</si>
  <si>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</si>
  <si>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</si>
  <si>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</si>
  <si>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</si>
  <si>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</si>
  <si>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</si>
  <si>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</si>
  <si>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</si>
  <si>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</si>
  <si>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</si>
  <si>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</si>
  <si>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</si>
  <si>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</si>
  <si>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</si>
  <si>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</si>
  <si>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</si>
  <si>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</si>
  <si>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</si>
  <si>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</si>
  <si>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</si>
  <si>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</si>
  <si>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</si>
  <si>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</si>
  <si>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</si>
  <si>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</si>
  <si>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</si>
  <si>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</si>
  <si>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</si>
  <si>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</si>
  <si>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</si>
  <si>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</si>
  <si>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</si>
  <si>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</si>
  <si>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</si>
  <si>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</si>
  <si>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</si>
  <si>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</si>
  <si>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</si>
  <si>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</si>
  <si>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</si>
  <si>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</si>
  <si>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</si>
  <si>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</si>
  <si>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</si>
  <si>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</si>
  <si>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</si>
  <si>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</si>
  <si>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</si>
  <si>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</si>
  <si>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</si>
  <si>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</si>
  <si>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</si>
  <si>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</si>
  <si>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</si>
  <si>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</si>
  <si>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</si>
  <si>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</si>
  <si>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</si>
  <si>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</si>
  <si>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</si>
  <si>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</si>
  <si>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</si>
  <si>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</si>
  <si>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</si>
  <si>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</si>
  <si>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</si>
  <si>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</si>
  <si>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</si>
  <si>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</si>
  <si>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</si>
  <si>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</si>
  <si>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</si>
  <si>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</si>
  <si>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</si>
  <si>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</si>
  <si>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</si>
  <si>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</si>
  <si>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</si>
  <si>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</si>
  <si>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</si>
  <si>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</si>
  <si>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</si>
  <si>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</si>
  <si>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</si>
  <si>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</si>
  <si>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</si>
  <si>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</si>
  <si>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</si>
  <si>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</si>
  <si>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</si>
  <si>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</si>
  <si>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</si>
  <si>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</si>
  <si>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</si>
  <si>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</si>
  <si>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</si>
  <si>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</si>
  <si>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</si>
  <si>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</si>
  <si>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</si>
  <si>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</si>
  <si>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</si>
  <si>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</si>
  <si>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</si>
  <si>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</si>
  <si>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</si>
  <si>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</si>
  <si>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</si>
  <si>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</si>
  <si>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</si>
  <si>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</si>
  <si>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</si>
  <si>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</si>
  <si>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</si>
  <si>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</si>
  <si>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</si>
  <si>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</si>
  <si>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</si>
  <si>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</si>
  <si>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</si>
  <si>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</si>
  <si>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</si>
  <si>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</si>
  <si>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</si>
  <si>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</si>
  <si>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</si>
  <si>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</si>
  <si>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</si>
  <si>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</si>
  <si>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</si>
  <si>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</si>
  <si>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</si>
  <si>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</si>
  <si>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</si>
  <si>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</si>
  <si>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</si>
  <si>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</si>
  <si>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</si>
  <si>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</si>
  <si>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</si>
  <si>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</si>
  <si>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</si>
  <si>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</si>
  <si>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</si>
  <si>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</si>
  <si>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</si>
  <si>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</si>
  <si>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</si>
  <si>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</si>
  <si>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</si>
  <si>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</si>
  <si>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</si>
  <si>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</si>
  <si>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</si>
  <si>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</si>
  <si>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</si>
  <si>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</si>
  <si>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</si>
  <si>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</si>
  <si>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</si>
  <si>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</si>
  <si>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</si>
  <si>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</si>
  <si>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</si>
  <si>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</si>
  <si>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</si>
  <si>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</si>
  <si>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</si>
  <si>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</si>
  <si>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</si>
  <si>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</si>
  <si>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</si>
  <si>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</si>
  <si>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</si>
  <si>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</si>
  <si>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</si>
  <si>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</si>
  <si>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</si>
  <si>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</si>
  <si>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</si>
  <si>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</si>
  <si>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</si>
  <si>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</si>
  <si>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</si>
  <si>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</si>
  <si>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</si>
  <si>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</si>
  <si>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</si>
  <si>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</si>
  <si>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</si>
  <si>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</si>
  <si>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</si>
  <si>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</si>
  <si>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</si>
  <si>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</si>
  <si>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</si>
  <si>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</si>
  <si>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</si>
  <si>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</si>
  <si>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</si>
  <si>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</si>
  <si>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</si>
  <si>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</si>
  <si>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</si>
  <si>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</si>
  <si>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</si>
  <si>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</si>
  <si>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</si>
  <si>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</si>
  <si>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</si>
  <si>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</si>
  <si>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</si>
  <si>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</si>
  <si>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</si>
  <si>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</si>
  <si>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</si>
  <si>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</si>
  <si>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</si>
  <si>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</si>
  <si>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</si>
  <si>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</si>
  <si>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</si>
  <si>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</si>
  <si>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</si>
  <si>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</si>
  <si>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</si>
  <si>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</si>
  <si>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</si>
  <si>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</si>
  <si>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</si>
  <si>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</si>
  <si>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</si>
  <si>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</si>
  <si>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</si>
  <si>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</si>
  <si>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</si>
  <si>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</si>
  <si>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</si>
  <si>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</si>
  <si>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</si>
  <si>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</si>
  <si>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</si>
  <si>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</si>
  <si>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</si>
  <si>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</si>
  <si>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</si>
  <si>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</si>
  <si>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</si>
  <si>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</si>
  <si>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</si>
  <si>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</si>
  <si>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</si>
  <si>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</si>
  <si>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</si>
  <si>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</si>
  <si>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</si>
  <si>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</si>
  <si>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</si>
  <si>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</si>
  <si>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</si>
  <si>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</si>
  <si>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</si>
  <si>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</si>
  <si>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</si>
  <si>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</si>
  <si>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</si>
  <si>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</si>
  <si>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</si>
  <si>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</si>
  <si>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</si>
  <si>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</si>
  <si>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</si>
  <si>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</si>
  <si>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</si>
  <si>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</si>
  <si>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</si>
  <si>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</si>
  <si>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</si>
  <si>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</si>
  <si>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</si>
  <si>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</si>
  <si>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</si>
  <si>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</si>
  <si>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</si>
  <si>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</si>
  <si>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</si>
  <si>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</si>
  <si>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</si>
  <si>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</si>
  <si>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</si>
  <si>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</si>
  <si>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</si>
  <si>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</si>
  <si>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</si>
  <si>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</si>
  <si>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</si>
  <si>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</si>
  <si>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</si>
  <si>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</si>
  <si>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</si>
  <si>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</si>
  <si>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</si>
  <si>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</si>
  <si>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</si>
  <si>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</si>
  <si>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</si>
  <si>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</si>
  <si>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</si>
  <si>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</si>
  <si>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</si>
  <si>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</si>
  <si>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</si>
  <si>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</si>
  <si>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</si>
  <si>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</si>
  <si>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</si>
  <si>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</si>
  <si>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</si>
  <si>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</si>
  <si>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</si>
  <si>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</si>
  <si>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</si>
  <si>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</si>
  <si>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</si>
  <si>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</si>
  <si>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</si>
  <si>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</si>
  <si>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</si>
  <si>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</si>
  <si>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</si>
  <si>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</si>
  <si>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</si>
  <si>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</si>
  <si>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</si>
  <si>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</si>
  <si>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</si>
  <si>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</si>
  <si>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</si>
  <si>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</si>
  <si>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</si>
  <si>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</si>
  <si>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</si>
  <si>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</si>
  <si>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</si>
  <si>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</si>
  <si>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</si>
  <si>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</si>
  <si>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</si>
  <si>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</si>
  <si>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</si>
  <si>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</si>
  <si>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</si>
  <si>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</si>
  <si>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</si>
  <si>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</si>
  <si>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</si>
  <si>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</si>
  <si>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</si>
  <si>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</si>
  <si>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</si>
  <si>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</si>
  <si>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</si>
  <si>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</si>
  <si>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</si>
  <si>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</si>
  <si>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</si>
  <si>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</si>
  <si>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</si>
  <si>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</si>
  <si>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</si>
  <si>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</si>
  <si>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</si>
  <si>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</si>
  <si>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</si>
  <si>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</si>
  <si>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</si>
  <si>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</si>
  <si>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</si>
  <si>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</si>
  <si>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</si>
  <si>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</si>
  <si>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</si>
  <si>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</si>
  <si>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</si>
  <si>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</si>
  <si>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</si>
  <si>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</si>
  <si>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</si>
  <si>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</si>
  <si>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</si>
  <si>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</si>
  <si>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</si>
  <si>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</si>
  <si>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</si>
  <si>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</si>
  <si>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</si>
  <si>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</si>
  <si>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</si>
  <si>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</si>
  <si>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</si>
  <si>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</si>
  <si>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</si>
  <si>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</si>
  <si>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</si>
  <si>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</si>
  <si>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</si>
  <si>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</si>
  <si>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</si>
  <si>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</si>
  <si>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</si>
  <si>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</si>
  <si>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</si>
  <si>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</si>
  <si>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</si>
  <si>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</si>
  <si>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</si>
  <si>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</si>
  <si>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</si>
  <si>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</si>
  <si>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</si>
  <si>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</si>
  <si>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</si>
  <si>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</si>
  <si>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</si>
  <si>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</si>
  <si>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</si>
  <si>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</si>
  <si>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</si>
  <si>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</si>
  <si>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</si>
  <si>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</si>
  <si>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</si>
  <si>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</si>
  <si>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</si>
  <si>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</si>
  <si>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</si>
  <si>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</si>
  <si>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</si>
  <si>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</si>
  <si>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</si>
  <si>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</si>
  <si>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</si>
  <si>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</si>
  <si>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</si>
  <si>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</si>
  <si>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</si>
  <si>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</si>
  <si>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</si>
  <si>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</si>
  <si>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</si>
  <si>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</si>
  <si>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</si>
  <si>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</si>
  <si>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</si>
  <si>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</si>
  <si>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</si>
  <si>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</si>
  <si>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</si>
  <si>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</si>
  <si>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</si>
  <si>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</si>
  <si>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</si>
  <si>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</si>
  <si>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</si>
  <si>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</si>
  <si>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</si>
  <si>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</si>
  <si>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</si>
  <si>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</si>
  <si>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</si>
  <si>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</si>
  <si>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</si>
  <si>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</si>
  <si>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</si>
  <si>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</si>
  <si>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</si>
  <si>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</si>
  <si>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</si>
  <si>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</si>
  <si>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</si>
  <si>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</si>
  <si>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</si>
  <si>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</si>
  <si>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</si>
  <si>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</si>
  <si>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</si>
  <si>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</si>
  <si>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</si>
  <si>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</si>
  <si>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</si>
  <si>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</si>
  <si>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</si>
  <si>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</si>
  <si>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</si>
  <si>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</si>
  <si>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</si>
  <si>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</si>
  <si>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</si>
  <si>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</si>
  <si>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</si>
  <si>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</si>
  <si>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</si>
  <si>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</si>
  <si>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</si>
  <si>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</si>
  <si>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</si>
  <si>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</si>
  <si>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</si>
  <si>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</si>
  <si>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</si>
  <si>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</si>
  <si>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</si>
  <si>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</si>
  <si>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</si>
  <si>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</si>
  <si>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</si>
  <si>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</si>
  <si>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</si>
  <si>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</si>
  <si>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</si>
  <si>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</si>
  <si>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</si>
  <si>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</si>
  <si>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</si>
  <si>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</si>
  <si>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</si>
  <si>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</si>
  <si>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</si>
  <si>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</si>
  <si>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</si>
  <si>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</si>
  <si>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</si>
  <si>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</si>
  <si>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</si>
  <si>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</si>
  <si>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</si>
  <si>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</si>
  <si>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</si>
  <si>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</si>
  <si>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</si>
  <si>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</si>
  <si>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</si>
  <si>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</si>
  <si>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</si>
  <si>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</si>
  <si>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</si>
  <si>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</si>
  <si>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</si>
  <si>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</si>
  <si>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</si>
  <si>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</si>
  <si>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</si>
  <si>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</si>
  <si>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</si>
  <si>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</si>
  <si>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</si>
  <si>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</si>
  <si>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</si>
  <si>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</si>
  <si>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</si>
  <si>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</si>
  <si>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</si>
  <si>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</si>
  <si>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</si>
  <si>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</si>
  <si>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</si>
  <si>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</si>
  <si>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</si>
  <si>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</si>
  <si>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</si>
  <si>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</si>
  <si>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</si>
  <si>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</si>
  <si>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</si>
  <si>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</si>
  <si>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</si>
  <si>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</si>
  <si>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</si>
  <si>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</si>
  <si>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</si>
  <si>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</si>
  <si>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</si>
  <si>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</si>
  <si>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</si>
  <si>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</si>
  <si>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</si>
  <si>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</si>
  <si>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</si>
  <si>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</si>
  <si>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</si>
  <si>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</si>
  <si>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</si>
  <si>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</si>
  <si>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</si>
  <si>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</si>
  <si>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</si>
  <si>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</si>
  <si>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</si>
  <si>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</si>
  <si>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</si>
  <si>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</si>
  <si>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</si>
  <si>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</si>
  <si>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</si>
  <si>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</si>
  <si>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</si>
  <si>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</si>
  <si>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</si>
  <si>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</si>
  <si>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</si>
  <si>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</si>
  <si>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</si>
  <si>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</si>
  <si>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</si>
  <si>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</si>
  <si>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</si>
  <si>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</si>
  <si>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</si>
  <si>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</si>
  <si>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</si>
  <si>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</si>
  <si>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</si>
  <si>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</si>
  <si>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</si>
  <si>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</si>
  <si>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</si>
  <si>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</si>
  <si>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</si>
  <si>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</si>
  <si>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</si>
  <si>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</si>
  <si>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</si>
  <si>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</si>
  <si>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</si>
  <si>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</si>
  <si>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</si>
  <si>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</si>
  <si>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</si>
  <si>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</si>
  <si>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</si>
  <si>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</si>
  <si>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</si>
  <si>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</si>
  <si>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</si>
  <si>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</si>
  <si>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</si>
  <si>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</si>
  <si>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</si>
  <si>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</si>
  <si>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</si>
  <si>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</si>
  <si>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</si>
  <si>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</si>
  <si>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</si>
  <si>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</si>
  <si>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</si>
  <si>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</si>
  <si>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</si>
  <si>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</si>
  <si>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</si>
  <si>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</si>
  <si>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</si>
  <si>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</si>
  <si>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</si>
  <si>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</si>
  <si>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</si>
  <si>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</si>
  <si>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</si>
  <si>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</si>
  <si>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</si>
  <si>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</si>
  <si>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</si>
  <si>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</si>
  <si>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</si>
  <si>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</si>
  <si>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</si>
  <si>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</si>
  <si>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</si>
  <si>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</si>
  <si>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</si>
  <si>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</si>
  <si>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</si>
  <si>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</si>
  <si>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</si>
  <si>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</si>
  <si>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</si>
  <si>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</si>
  <si>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</si>
  <si>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</si>
  <si>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</si>
  <si>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</si>
  <si>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</si>
  <si>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</si>
  <si>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</si>
  <si>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</si>
  <si>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</si>
  <si>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</si>
  <si>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</si>
  <si>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</si>
  <si>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</si>
  <si>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</si>
  <si>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</si>
  <si>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</si>
  <si>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</si>
  <si>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</si>
  <si>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</si>
  <si>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</si>
  <si>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</si>
  <si>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</si>
  <si>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</si>
  <si>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</si>
  <si>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</si>
  <si>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</si>
  <si>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</si>
  <si>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</si>
  <si>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</si>
  <si>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</si>
  <si>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</si>
  <si>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</si>
  <si>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</si>
  <si>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</si>
  <si>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</si>
  <si>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</si>
  <si>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</si>
  <si>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</si>
  <si>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</si>
  <si>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</si>
  <si>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</si>
  <si>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</si>
  <si>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</si>
  <si>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</si>
  <si>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</si>
  <si>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</si>
  <si>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</si>
  <si>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</si>
  <si>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</si>
  <si>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</si>
  <si>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</si>
  <si>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</si>
  <si>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</si>
  <si>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</si>
  <si>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</si>
  <si>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</si>
  <si>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</si>
  <si>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</si>
  <si>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</si>
  <si>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</si>
  <si>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</si>
  <si>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</si>
  <si>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</si>
  <si>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</si>
  <si>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</si>
  <si>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</si>
  <si>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</si>
  <si>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</si>
  <si>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</si>
  <si>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</si>
  <si>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</si>
  <si>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</si>
  <si>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</si>
  <si>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</si>
  <si>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</si>
  <si>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</si>
  <si>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</si>
  <si>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</si>
  <si>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</si>
  <si>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</si>
  <si>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</si>
  <si>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</si>
  <si>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</si>
  <si>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</si>
  <si>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</si>
  <si>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</si>
  <si>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</si>
  <si>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</si>
  <si>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</si>
  <si>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</si>
  <si>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</si>
  <si>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</si>
  <si>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</si>
  <si>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</si>
  <si>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</si>
  <si>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</si>
  <si>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</si>
  <si>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</si>
  <si>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</si>
  <si>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</si>
  <si>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</si>
  <si>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</si>
  <si>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</si>
  <si>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</si>
  <si>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</si>
  <si>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</si>
  <si>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</si>
  <si>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</si>
  <si>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</si>
  <si>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</si>
  <si>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</si>
  <si>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</si>
  <si>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</si>
  <si>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</si>
  <si>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</si>
  <si>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</si>
  <si>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</si>
  <si>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</si>
  <si>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</si>
  <si>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</si>
  <si>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</si>
  <si>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</si>
  <si>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</si>
  <si>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</si>
  <si>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</si>
  <si>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</si>
  <si>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</si>
  <si>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</si>
  <si>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</si>
  <si>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</si>
  <si>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</si>
  <si>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</si>
  <si>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</si>
  <si>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</si>
  <si>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</si>
  <si>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</si>
  <si>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</si>
  <si>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</si>
  <si>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</si>
  <si>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</si>
  <si>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</si>
  <si>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</si>
  <si>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</si>
  <si>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</si>
  <si>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</si>
  <si>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</si>
  <si>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</si>
  <si>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</si>
  <si>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</si>
  <si>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</si>
  <si>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</si>
  <si>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</si>
  <si>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</si>
  <si>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</si>
  <si>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</si>
  <si>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</si>
  <si>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</si>
  <si>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</si>
  <si>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</si>
  <si>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</si>
  <si>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</si>
  <si>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</si>
  <si>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</si>
  <si>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</si>
  <si>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</si>
  <si>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</si>
  <si>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</si>
  <si>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</si>
  <si>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</si>
  <si>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</si>
  <si>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</si>
  <si>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</si>
  <si>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</si>
  <si>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</si>
  <si>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</si>
  <si>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</si>
  <si>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</si>
  <si>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</si>
  <si>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</si>
  <si>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</si>
  <si>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</si>
  <si>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</si>
  <si>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</si>
  <si>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</si>
  <si>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</si>
  <si>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</si>
  <si>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</si>
  <si>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</si>
  <si>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</si>
  <si>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</si>
  <si>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</si>
  <si>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</si>
  <si>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</si>
  <si>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</si>
  <si>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</si>
  <si>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</si>
  <si>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</si>
  <si>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</si>
  <si>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</si>
  <si>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</si>
  <si>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</si>
  <si>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</si>
  <si>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</si>
  <si>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</si>
  <si>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</si>
  <si>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</si>
  <si>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</si>
  <si>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</si>
  <si>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</si>
  <si>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</si>
  <si>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</si>
  <si>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</si>
  <si>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</si>
  <si>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</si>
  <si>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</si>
  <si>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</si>
  <si>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</si>
  <si>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</si>
  <si>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</si>
  <si>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</si>
  <si>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</si>
  <si>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</si>
  <si>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</si>
  <si>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</si>
  <si>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</si>
  <si>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</si>
  <si>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</si>
  <si>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</si>
  <si>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</si>
  <si>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</si>
  <si>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</si>
  <si>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</si>
  <si>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</si>
  <si>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</si>
  <si>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</si>
  <si>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</si>
  <si>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</si>
  <si>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</si>
  <si>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</si>
  <si>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</si>
  <si>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</si>
  <si>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</si>
  <si>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</si>
  <si>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</si>
  <si>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</si>
  <si>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</si>
  <si>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</si>
  <si>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</si>
  <si>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</si>
  <si>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</si>
  <si>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</si>
  <si>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</si>
  <si>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</si>
  <si>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</si>
  <si>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</si>
  <si>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</si>
  <si>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</si>
  <si>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</si>
  <si>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</si>
  <si>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</si>
  <si>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</si>
  <si>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</si>
  <si>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</si>
  <si>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</si>
  <si>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</si>
  <si>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</si>
  <si>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</si>
  <si>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</si>
  <si>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</si>
  <si>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</si>
  <si>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</si>
  <si>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</si>
  <si>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</si>
  <si>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</si>
  <si>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</si>
  <si>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</si>
  <si>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</si>
  <si>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</si>
  <si>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</si>
  <si>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</si>
  <si>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</si>
  <si>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</si>
  <si>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</si>
  <si>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</si>
  <si>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</si>
  <si>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</si>
  <si>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</si>
  <si>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</si>
  <si>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</si>
  <si>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</si>
  <si>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</si>
  <si>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</si>
  <si>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</si>
  <si>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</si>
  <si>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</si>
  <si>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</si>
  <si>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</si>
  <si>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</si>
  <si>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</si>
  <si>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</si>
  <si>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</si>
  <si>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</si>
  <si>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</si>
  <si>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</si>
  <si>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</si>
  <si>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</si>
  <si>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</si>
  <si>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</si>
  <si>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</si>
  <si>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</si>
  <si>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</si>
  <si>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</si>
  <si>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</si>
  <si>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</si>
  <si>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</si>
  <si>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</si>
  <si>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</si>
  <si>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</si>
  <si>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</si>
  <si>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</si>
  <si>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</si>
  <si>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</si>
  <si>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</si>
  <si>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</si>
  <si>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</si>
  <si>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</si>
  <si>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</si>
  <si>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</si>
  <si>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</si>
  <si>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</si>
  <si>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</si>
  <si>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</si>
  <si>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</si>
  <si>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</si>
  <si>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</si>
  <si>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</si>
  <si>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</si>
  <si>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</si>
  <si>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</si>
  <si>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</si>
  <si>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</si>
  <si>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</si>
  <si>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</si>
  <si>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</si>
  <si>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</si>
  <si>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</si>
  <si>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</si>
  <si>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</si>
  <si>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</si>
  <si>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</si>
  <si>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</si>
  <si>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</si>
  <si>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</si>
  <si>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</si>
  <si>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</si>
  <si>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</si>
  <si>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</si>
  <si>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</si>
  <si>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</si>
  <si>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</si>
  <si>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</si>
  <si>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</si>
  <si>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</si>
  <si>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</si>
  <si>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</si>
  <si>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</si>
  <si>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</si>
  <si>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</si>
  <si>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</si>
  <si>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</si>
  <si>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</si>
  <si>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</si>
  <si>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</si>
  <si>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</si>
  <si>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</si>
  <si>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</si>
  <si>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</si>
  <si>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</si>
  <si>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</si>
  <si>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</si>
  <si>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</si>
  <si>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</si>
  <si>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</si>
  <si>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</si>
  <si>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</si>
  <si>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</si>
  <si>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</si>
  <si>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</si>
  <si>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</si>
  <si>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</si>
  <si>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</si>
  <si>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</si>
  <si>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</si>
  <si>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</si>
  <si>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</si>
  <si>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</si>
  <si>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</si>
  <si>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</si>
  <si>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</si>
  <si>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</si>
  <si>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</si>
  <si>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</si>
  <si>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</si>
  <si>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</si>
  <si>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</si>
  <si>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</si>
  <si>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</si>
  <si>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</si>
  <si>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</si>
  <si>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</si>
  <si>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</si>
  <si>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</si>
  <si>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</si>
  <si>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</si>
  <si>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</si>
  <si>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</si>
  <si>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</si>
  <si>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</si>
  <si>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</si>
  <si>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</si>
  <si>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</si>
  <si>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</si>
  <si>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</si>
  <si>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</si>
  <si>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</si>
  <si>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</si>
  <si>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</si>
  <si>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</si>
  <si>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</si>
  <si>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</si>
  <si>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</si>
  <si>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</si>
  <si>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</si>
  <si>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</si>
  <si>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</si>
  <si>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</si>
  <si>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</si>
  <si>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</si>
  <si>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</si>
  <si>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</si>
  <si>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</si>
  <si>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</si>
  <si>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</si>
  <si>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</si>
  <si>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</si>
  <si>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</si>
  <si>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</si>
  <si>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</si>
  <si>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</si>
  <si>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</si>
  <si>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</si>
  <si>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</si>
  <si>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</si>
  <si>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</si>
  <si>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</si>
  <si>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</si>
  <si>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</si>
  <si>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</si>
  <si>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</si>
  <si>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</si>
  <si>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</si>
  <si>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</si>
  <si>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</si>
  <si>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</si>
  <si>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</si>
  <si>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</si>
  <si>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</si>
  <si>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</si>
  <si>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</si>
  <si>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</si>
  <si>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</si>
  <si>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</si>
  <si>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</si>
  <si>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</si>
  <si>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</si>
  <si>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</si>
  <si>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</si>
  <si>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</si>
  <si>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</si>
  <si>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</si>
  <si>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</si>
  <si>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</si>
  <si>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</si>
  <si>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</si>
  <si>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</si>
  <si>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</si>
  <si>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</si>
  <si>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</si>
  <si>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</si>
  <si>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</si>
  <si>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</si>
  <si>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</si>
  <si>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</si>
  <si>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</si>
  <si>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</si>
  <si>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</si>
  <si>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</si>
  <si>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</si>
  <si>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</si>
  <si>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</si>
  <si>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</si>
  <si>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</si>
  <si>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</si>
  <si>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</si>
  <si>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</si>
  <si>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</si>
  <si>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</si>
  <si>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</si>
  <si>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</si>
  <si>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</si>
  <si>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</si>
  <si>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</si>
  <si>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</si>
  <si>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</si>
  <si>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</si>
  <si>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</si>
  <si>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</si>
  <si>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</si>
  <si>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</si>
  <si>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</si>
  <si>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</si>
  <si>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</si>
  <si>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</si>
  <si>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</si>
  <si>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</si>
  <si>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</si>
  <si>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</si>
  <si>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</si>
  <si>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</si>
  <si>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</si>
  <si>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</si>
  <si>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</si>
  <si>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</si>
  <si>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</si>
  <si>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</si>
  <si>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</si>
  <si>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</si>
  <si>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</si>
  <si>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</si>
  <si>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</si>
  <si>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</si>
  <si>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</si>
  <si>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</si>
  <si>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</si>
  <si>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</si>
  <si>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</si>
  <si>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</si>
  <si>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</si>
  <si>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</si>
  <si>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</si>
  <si>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</si>
  <si>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</si>
  <si>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</si>
  <si>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</si>
  <si>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</si>
  <si>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</si>
  <si>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</si>
  <si>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</si>
  <si>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</si>
  <si>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</si>
  <si>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</si>
  <si>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</si>
  <si>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</si>
  <si>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</si>
  <si>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</si>
  <si>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</si>
  <si>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</si>
  <si>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</si>
  <si>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</si>
  <si>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</si>
  <si>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</si>
  <si>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</si>
  <si>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</si>
  <si>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</si>
  <si>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</si>
  <si>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</si>
  <si>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</si>
  <si>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</si>
  <si>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</si>
  <si>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</si>
  <si>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</si>
  <si>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</si>
  <si>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</si>
  <si>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</si>
  <si>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</si>
  <si>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</si>
  <si>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</si>
  <si>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</si>
  <si>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</si>
  <si>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</si>
  <si>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</si>
  <si>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</si>
  <si>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</si>
  <si>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</si>
  <si>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</si>
  <si>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</si>
  <si>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</si>
  <si>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</si>
  <si>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</si>
  <si>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</si>
  <si>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</si>
  <si>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</si>
  <si>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</si>
  <si>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</si>
  <si>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</si>
  <si>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</si>
  <si>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</si>
  <si>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</si>
  <si>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</si>
  <si>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</si>
  <si>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</si>
  <si>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</si>
  <si>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</si>
  <si>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</si>
  <si>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</si>
  <si>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</si>
  <si>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</si>
  <si>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</si>
  <si>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</si>
  <si>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</si>
  <si>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</si>
  <si>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</si>
  <si>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</si>
  <si>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</si>
  <si>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</si>
  <si>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</si>
  <si>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</si>
  <si>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</si>
  <si>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</si>
  <si>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</si>
  <si>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</si>
  <si>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</si>
  <si>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</si>
  <si>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</si>
  <si>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</si>
  <si>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</si>
  <si>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</si>
  <si>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</si>
  <si>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</si>
  <si>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</si>
  <si>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</si>
  <si>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</si>
  <si>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</si>
  <si>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</si>
  <si>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</si>
  <si>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</si>
  <si>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</si>
  <si>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</si>
  <si>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</si>
  <si>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</si>
  <si>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</si>
  <si>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</si>
  <si>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</si>
  <si>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</si>
  <si>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</si>
  <si>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</si>
  <si>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</si>
  <si>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</si>
  <si>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</si>
  <si>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</si>
  <si>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</si>
  <si>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</si>
  <si>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</si>
  <si>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</si>
  <si>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</si>
  <si>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</si>
  <si>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</si>
  <si>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</si>
  <si>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</si>
  <si>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</si>
  <si>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</si>
  <si>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</si>
  <si>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</si>
  <si>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</si>
  <si>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</si>
  <si>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</si>
  <si>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</si>
  <si>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</si>
  <si>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</si>
  <si>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</si>
  <si>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</si>
  <si>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</si>
  <si>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</si>
  <si>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</si>
  <si>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</si>
  <si>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</si>
  <si>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</si>
  <si>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</si>
  <si>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</si>
  <si>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</si>
  <si>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</si>
  <si>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</si>
  <si>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</si>
  <si>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</si>
  <si>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</si>
  <si>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</si>
  <si>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</si>
  <si>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</si>
  <si>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</si>
  <si>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</si>
  <si>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</si>
  <si>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</si>
  <si>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</si>
  <si>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</si>
  <si>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</si>
  <si>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</si>
  <si>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</si>
  <si>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</si>
  <si>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</si>
  <si>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</si>
  <si>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</si>
  <si>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</si>
  <si>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</si>
  <si>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</si>
  <si>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</si>
  <si>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</si>
  <si>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</si>
  <si>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</si>
  <si>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</si>
  <si>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</si>
  <si>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</si>
  <si>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</si>
  <si>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</si>
  <si>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</si>
  <si>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</si>
  <si>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</si>
  <si>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</si>
  <si>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</si>
  <si>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</si>
  <si>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</si>
  <si>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</si>
  <si>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</si>
  <si>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</si>
  <si>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</si>
  <si>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</si>
  <si>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</si>
  <si>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</si>
  <si>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</si>
  <si>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</si>
  <si>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</si>
  <si>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</si>
  <si>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</si>
  <si>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</si>
  <si>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</si>
  <si>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</si>
  <si>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</si>
  <si>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</si>
  <si>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</si>
  <si>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</si>
  <si>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</si>
  <si>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</si>
  <si>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</si>
  <si>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</si>
  <si>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</si>
  <si>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</si>
  <si>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</si>
  <si>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</si>
  <si>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</si>
  <si>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</si>
  <si>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</si>
  <si>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</si>
  <si>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</si>
  <si>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</si>
  <si>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</si>
  <si>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</si>
  <si>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</si>
  <si>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</si>
  <si>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</si>
  <si>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</si>
  <si>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</si>
  <si>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</si>
  <si>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</si>
  <si>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</si>
  <si>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</si>
  <si>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</si>
  <si>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</si>
  <si>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</si>
  <si>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</si>
  <si>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</si>
  <si>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</si>
  <si>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</si>
  <si>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</si>
  <si>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</si>
  <si>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</si>
  <si>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</si>
  <si>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</si>
  <si>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</si>
  <si>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</si>
  <si>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</si>
  <si>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</si>
  <si>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</si>
  <si>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</si>
  <si>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</si>
  <si>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</si>
  <si>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</si>
  <si>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</si>
  <si>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</si>
  <si>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</si>
  <si>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</si>
  <si>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</si>
  <si>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</si>
  <si>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</si>
  <si>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</si>
  <si>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</si>
  <si>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</si>
  <si>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</si>
  <si>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</si>
  <si>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</si>
  <si>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</si>
  <si>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</si>
  <si>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</si>
  <si>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</si>
  <si>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</si>
  <si>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</si>
  <si>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</si>
  <si>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</si>
  <si>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</si>
  <si>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</si>
  <si>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</si>
  <si>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</si>
  <si>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</si>
  <si>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</si>
  <si>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</si>
  <si>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</si>
  <si>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</si>
  <si>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</si>
  <si>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</si>
  <si>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</si>
  <si>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</si>
  <si>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</si>
  <si>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</si>
  <si>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</si>
  <si>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</si>
  <si>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</si>
  <si>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</si>
  <si>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</si>
  <si>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</si>
  <si>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</si>
  <si>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</si>
  <si>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</si>
  <si>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</si>
  <si>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</si>
  <si>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</si>
  <si>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</si>
  <si>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</si>
  <si>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</si>
  <si>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</si>
  <si>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</si>
  <si>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</si>
  <si>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</si>
  <si>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</si>
  <si>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</si>
  <si>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</si>
  <si>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</si>
  <si>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</si>
  <si>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</si>
  <si>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</si>
  <si>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</si>
  <si>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</si>
  <si>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</si>
  <si>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</si>
  <si>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</si>
  <si>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</si>
  <si>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</si>
  <si>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</si>
  <si>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</si>
  <si>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</si>
  <si>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</si>
  <si>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</si>
  <si>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</si>
  <si>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</si>
  <si>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</si>
  <si>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</si>
  <si>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</si>
  <si>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</si>
  <si>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</si>
  <si>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</si>
  <si>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</si>
  <si>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</si>
  <si>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</si>
  <si>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</si>
  <si>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</si>
  <si>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</si>
  <si>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</si>
  <si>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</si>
  <si>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</si>
  <si>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</si>
  <si>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</si>
  <si>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</si>
  <si>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</si>
  <si>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</si>
  <si>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</si>
  <si>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</si>
  <si>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</si>
  <si>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</si>
  <si>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</si>
  <si>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</si>
  <si>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</si>
  <si>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</si>
  <si>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</si>
  <si>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</si>
  <si>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</si>
  <si>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</si>
  <si>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</si>
  <si>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</si>
  <si>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</si>
  <si>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</si>
  <si>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</si>
  <si>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</si>
  <si>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</si>
  <si>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</si>
  <si>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</si>
  <si>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</si>
  <si>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</si>
  <si>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</si>
  <si>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</si>
  <si>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</si>
  <si>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</si>
  <si>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</si>
  <si>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</si>
  <si>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</si>
  <si>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</si>
  <si>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</si>
  <si>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</si>
  <si>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</si>
  <si>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</si>
  <si>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</si>
  <si>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</si>
  <si>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</si>
  <si>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</si>
  <si>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</si>
  <si>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</si>
  <si>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</si>
  <si>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</si>
  <si>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</si>
  <si>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</si>
  <si>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</si>
  <si>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</si>
  <si>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</si>
  <si>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</si>
  <si>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</si>
  <si>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</si>
  <si>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</si>
  <si>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</si>
  <si>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</si>
  <si>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</si>
  <si>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</si>
  <si>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</si>
  <si>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</si>
  <si>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</si>
  <si>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</si>
  <si>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</si>
  <si>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</si>
  <si>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</si>
  <si>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</si>
  <si>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</si>
  <si>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</si>
  <si>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</si>
  <si>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</si>
  <si>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</si>
  <si>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</si>
  <si>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</si>
  <si>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</si>
  <si>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</si>
  <si>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</si>
  <si>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</si>
  <si>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</si>
  <si>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</si>
  <si>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</si>
  <si>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</si>
  <si>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</si>
  <si>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</si>
  <si>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</si>
  <si>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</si>
  <si>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</si>
  <si>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</si>
  <si>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</si>
  <si>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</si>
  <si>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</si>
  <si>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</si>
  <si>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</si>
  <si>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</si>
  <si>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</si>
  <si>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</si>
  <si>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</si>
  <si>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</si>
  <si>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</si>
  <si>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</si>
  <si>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</si>
  <si>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</si>
  <si>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</si>
  <si>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</si>
  <si>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</si>
  <si>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</si>
  <si>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</si>
  <si>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</si>
  <si>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</si>
  <si>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</si>
  <si>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</si>
  <si>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</si>
  <si>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</si>
  <si>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</si>
  <si>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</si>
  <si>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</si>
  <si>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</si>
  <si>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</si>
  <si>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</si>
  <si>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</si>
  <si>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</si>
  <si>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</si>
  <si>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</si>
  <si>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</si>
  <si>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</si>
  <si>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</si>
  <si>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</si>
  <si>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</si>
  <si>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</si>
  <si>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</si>
  <si>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</si>
  <si>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</si>
  <si>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</si>
  <si>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</si>
  <si>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</si>
  <si>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</si>
  <si>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</si>
  <si>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</si>
  <si>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</si>
  <si>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</si>
  <si>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</si>
  <si>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</si>
  <si>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</si>
  <si>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</si>
  <si>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</si>
  <si>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</si>
  <si>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</si>
  <si>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</si>
  <si>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</si>
  <si>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</si>
  <si>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</si>
  <si>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</si>
  <si>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</si>
  <si>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</si>
  <si>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</si>
  <si>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</si>
  <si>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</si>
  <si>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</si>
  <si>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</si>
  <si>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</si>
  <si>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</si>
  <si>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</si>
  <si>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</si>
  <si>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</si>
  <si>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</si>
  <si>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</si>
  <si>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</si>
  <si>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</si>
  <si>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</si>
  <si>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</si>
  <si>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</si>
  <si>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</si>
  <si>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</si>
  <si>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</si>
  <si>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</si>
  <si>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</si>
  <si>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</si>
  <si>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</si>
  <si>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</si>
  <si>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</si>
  <si>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</si>
  <si>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</si>
  <si>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</si>
  <si>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</si>
  <si>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</si>
  <si>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</si>
  <si>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</si>
  <si>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</si>
  <si>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</si>
  <si>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</si>
  <si>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</si>
  <si>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</si>
  <si>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</si>
  <si>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</si>
  <si>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</si>
  <si>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</si>
  <si>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</si>
  <si>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</si>
  <si>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</si>
  <si>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</si>
  <si>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</si>
  <si>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</si>
  <si>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</si>
  <si>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</si>
  <si>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</si>
  <si>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</si>
  <si>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</si>
  <si>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</si>
  <si>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</si>
  <si>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</si>
  <si>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</si>
  <si>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</si>
  <si>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</si>
  <si>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</si>
  <si>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</si>
  <si>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</si>
  <si>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</si>
  <si>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</si>
  <si>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</si>
  <si>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</si>
  <si>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</si>
  <si>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</si>
  <si>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</si>
  <si>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</si>
  <si>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</si>
  <si>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</si>
  <si>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</si>
  <si>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</si>
  <si>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</si>
  <si>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</si>
  <si>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</si>
  <si>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</si>
  <si>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</si>
  <si>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</si>
  <si>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</si>
  <si>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</si>
  <si>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</si>
  <si>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</si>
  <si>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</si>
  <si>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</si>
  <si>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</si>
  <si>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</si>
  <si>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</si>
  <si>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</si>
  <si>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</si>
  <si>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</si>
  <si>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</si>
  <si>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</si>
  <si>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</si>
  <si>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</si>
  <si>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</si>
  <si>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</si>
  <si>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</si>
  <si>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</si>
  <si>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</si>
  <si>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</si>
  <si>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</si>
  <si>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</si>
  <si>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</si>
  <si>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</si>
  <si>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</si>
  <si>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</si>
  <si>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</si>
  <si>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</si>
  <si>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</si>
  <si>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</si>
  <si>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</si>
  <si>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</si>
  <si>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</si>
  <si>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</si>
  <si>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</si>
  <si>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</si>
  <si>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</si>
  <si>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</si>
  <si>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</si>
  <si>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</si>
  <si>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</si>
  <si>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</si>
  <si>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</si>
  <si>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</si>
  <si>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</si>
  <si>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</si>
  <si>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</si>
  <si>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</si>
  <si>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</si>
  <si>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</si>
  <si>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</si>
  <si>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</si>
  <si>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</si>
  <si>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</si>
  <si>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</si>
  <si>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</si>
  <si>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</si>
  <si>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</si>
  <si>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</si>
  <si>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</si>
  <si>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</si>
  <si>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</si>
  <si>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</si>
  <si>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</si>
  <si>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</si>
  <si>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</si>
  <si>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</si>
  <si>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</si>
  <si>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</si>
  <si>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</si>
  <si>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</si>
  <si>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</si>
  <si>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</si>
  <si>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</si>
  <si>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</si>
  <si>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</si>
  <si>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</si>
  <si>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</si>
  <si>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</si>
  <si>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</si>
  <si>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</si>
  <si>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</si>
  <si>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</si>
  <si>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</si>
  <si>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</si>
  <si>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</si>
  <si>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</si>
  <si>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</si>
  <si>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</si>
  <si>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</si>
  <si>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</si>
  <si>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</si>
  <si>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</si>
  <si>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</si>
  <si>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</si>
  <si>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</si>
  <si>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</si>
  <si>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</si>
  <si>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</si>
  <si>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</si>
  <si>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</si>
  <si>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</si>
  <si>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</si>
  <si>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</si>
  <si>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</si>
  <si>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</si>
  <si>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</si>
  <si>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</si>
  <si>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</si>
  <si>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</si>
  <si>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</si>
  <si>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</si>
  <si>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</si>
  <si>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</si>
  <si>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</si>
  <si>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</si>
  <si>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</si>
  <si>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</si>
  <si>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</si>
  <si>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</si>
  <si>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</si>
  <si>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</si>
  <si>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</si>
  <si>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</si>
  <si>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</si>
  <si>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</si>
  <si>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</si>
  <si>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</si>
  <si>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</si>
  <si>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</si>
  <si>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</si>
  <si>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</si>
  <si>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</si>
  <si>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</si>
  <si>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</si>
  <si>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</si>
  <si>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</si>
  <si>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</si>
  <si>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</si>
  <si>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</si>
  <si>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</si>
  <si>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</si>
  <si>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</si>
  <si>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</si>
  <si>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</si>
  <si>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</si>
  <si>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</si>
  <si>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</si>
  <si>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</si>
  <si>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</si>
  <si>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</si>
  <si>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</si>
  <si>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</si>
  <si>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</si>
  <si>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</si>
  <si>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</si>
  <si>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</si>
  <si>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</si>
  <si>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</si>
  <si>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</si>
  <si>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</si>
  <si>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</si>
  <si>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</si>
  <si>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</si>
  <si>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</si>
  <si>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</si>
  <si>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</si>
  <si>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</si>
  <si>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</si>
  <si>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</si>
  <si>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</si>
  <si>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</si>
  <si>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</si>
  <si>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</si>
  <si>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</si>
  <si>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</si>
  <si>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</si>
  <si>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</si>
  <si>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</si>
  <si>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</si>
  <si>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</si>
  <si>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</si>
  <si>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</si>
  <si>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</si>
  <si>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</si>
  <si>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</si>
  <si>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</si>
  <si>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</si>
  <si>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</si>
  <si>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</si>
  <si>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</si>
  <si>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</si>
  <si>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</si>
  <si>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</si>
  <si>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</si>
  <si>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</si>
  <si>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</si>
  <si>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</si>
  <si>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</si>
  <si>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</si>
  <si>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</si>
  <si>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</si>
  <si>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</si>
  <si>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</si>
  <si>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</si>
  <si>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</si>
  <si>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</si>
  <si>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</si>
  <si>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</si>
  <si>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</si>
  <si>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</si>
  <si>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</si>
  <si>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</si>
  <si>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</si>
  <si>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</si>
  <si>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</si>
  <si>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</si>
  <si>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</si>
  <si>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</si>
  <si>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</si>
  <si>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</si>
  <si>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</si>
  <si>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</si>
  <si>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</si>
  <si>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</si>
  <si>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</si>
  <si>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</si>
  <si>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</si>
  <si>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</si>
  <si>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</si>
  <si>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</si>
  <si>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</si>
  <si>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</si>
  <si>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</si>
  <si>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</si>
  <si>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</si>
  <si>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</si>
  <si>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</si>
  <si>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</si>
  <si>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</si>
  <si>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</si>
  <si>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</si>
  <si>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</si>
  <si>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</si>
  <si>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</si>
  <si>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</si>
  <si>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</si>
  <si>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</si>
  <si>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</si>
  <si>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</si>
  <si>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</si>
  <si>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</si>
  <si>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</si>
  <si>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</si>
  <si>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</si>
  <si>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</si>
  <si>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</si>
  <si>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</si>
  <si>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</si>
  <si>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</si>
  <si>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</si>
  <si>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</si>
  <si>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</si>
  <si>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</si>
  <si>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</si>
  <si>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</si>
  <si>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</si>
  <si>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</si>
  <si>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</si>
  <si>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</si>
  <si>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</si>
  <si>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</si>
  <si>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</si>
  <si>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</si>
  <si>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</si>
  <si>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</si>
  <si>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</si>
  <si>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</si>
  <si>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</si>
  <si>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</si>
  <si>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</si>
  <si>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</si>
  <si>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</si>
  <si>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</si>
  <si>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</si>
  <si>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</si>
  <si>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</si>
  <si>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</si>
  <si>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</si>
  <si>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</si>
  <si>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</si>
  <si>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</si>
  <si>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</si>
  <si>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</si>
  <si>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</si>
  <si>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</si>
  <si>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</si>
  <si>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</si>
  <si>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</si>
  <si>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</si>
  <si>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</si>
  <si>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</si>
  <si>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</si>
  <si>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</si>
  <si>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</si>
  <si>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</si>
  <si>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</si>
  <si>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</si>
  <si>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</si>
  <si>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</si>
  <si>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</si>
  <si>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</si>
  <si>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</si>
  <si>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</si>
  <si>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</si>
  <si>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</si>
  <si>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</si>
  <si>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</si>
  <si>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</si>
  <si>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</si>
  <si>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</si>
  <si>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</si>
  <si>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</si>
  <si>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</si>
  <si>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</si>
  <si>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</si>
  <si>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</si>
  <si>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</si>
  <si>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</si>
  <si>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</si>
  <si>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</si>
  <si>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</si>
  <si>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</si>
  <si>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</si>
  <si>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</si>
  <si>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</si>
  <si>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</si>
  <si>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</si>
  <si>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</si>
  <si>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</si>
  <si>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</si>
  <si>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</si>
  <si>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</si>
  <si>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</si>
  <si>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</si>
  <si>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</si>
  <si>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</si>
  <si>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</si>
  <si>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</si>
  <si>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</si>
  <si>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</si>
  <si>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</si>
  <si>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</si>
  <si>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</si>
  <si>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</si>
  <si>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</si>
  <si>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</si>
  <si>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</si>
  <si>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</si>
  <si>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</si>
  <si>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</si>
  <si>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</si>
  <si>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</si>
  <si>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</si>
  <si>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</si>
  <si>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</si>
  <si>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</si>
  <si>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</si>
  <si>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</si>
  <si>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</si>
  <si>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</si>
  <si>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</si>
  <si>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</si>
  <si>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</si>
  <si>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</si>
  <si>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</si>
  <si>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</si>
  <si>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</si>
  <si>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</si>
  <si>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</si>
  <si>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</si>
  <si>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</si>
  <si>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</si>
  <si>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</si>
  <si>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</si>
  <si>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</si>
  <si>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</si>
  <si>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</si>
  <si>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</si>
  <si>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</si>
  <si>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</si>
  <si>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</si>
  <si>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</si>
  <si>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</si>
  <si>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</si>
  <si>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</si>
  <si>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</si>
  <si>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</si>
  <si>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</si>
  <si>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</si>
  <si>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</si>
  <si>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</si>
  <si>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</si>
  <si>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</si>
  <si>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</si>
  <si>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</si>
  <si>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</si>
  <si>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</si>
  <si>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</si>
  <si>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</si>
  <si>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</si>
  <si>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</si>
  <si>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</si>
  <si>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</si>
  <si>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</si>
  <si>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</si>
  <si>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</si>
  <si>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</si>
  <si>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</si>
  <si>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</si>
  <si>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</si>
  <si>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</si>
  <si>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</si>
  <si>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</si>
  <si>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</si>
  <si>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</si>
  <si>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</si>
  <si>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</si>
  <si>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</si>
  <si>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</si>
  <si>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</si>
  <si>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</si>
  <si>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</si>
  <si>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</si>
  <si>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</si>
  <si>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</si>
  <si>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</si>
  <si>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</si>
  <si>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</si>
  <si>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</si>
  <si>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</si>
  <si>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</si>
  <si>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</si>
  <si>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</si>
  <si>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</si>
  <si>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</si>
  <si>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</si>
  <si>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</si>
  <si>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</si>
  <si>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</si>
  <si>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</si>
  <si>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</si>
  <si>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</si>
  <si>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</si>
  <si>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</si>
  <si>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</si>
  <si>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</si>
  <si>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</si>
  <si>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</si>
  <si>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</si>
  <si>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</si>
  <si>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</si>
  <si>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</si>
  <si>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</si>
  <si>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</si>
  <si>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</si>
  <si>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</si>
  <si>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</si>
  <si>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</si>
  <si>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</si>
  <si>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</si>
  <si>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</si>
  <si>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</si>
  <si>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</si>
  <si>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</si>
  <si>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</si>
  <si>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</si>
  <si>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</si>
  <si>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</si>
  <si>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</si>
  <si>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</si>
  <si>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</si>
  <si>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</si>
  <si>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</si>
  <si>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</si>
  <si>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</si>
  <si>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</si>
  <si>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</si>
  <si>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</si>
  <si>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</si>
  <si>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</si>
  <si>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</si>
  <si>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</si>
  <si>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</si>
  <si>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</si>
  <si>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</si>
  <si>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</si>
  <si>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</si>
  <si>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</si>
  <si>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</si>
  <si>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</si>
  <si>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</si>
  <si>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</si>
  <si>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</si>
  <si>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</si>
  <si>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</si>
  <si>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</si>
  <si>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</si>
  <si>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</si>
  <si>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</si>
  <si>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</si>
  <si>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</si>
  <si>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</si>
  <si>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</si>
  <si>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</si>
  <si>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</si>
  <si>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</si>
  <si>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</si>
  <si>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</si>
  <si>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</si>
  <si>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</si>
  <si>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</si>
  <si>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</si>
  <si>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</si>
  <si>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</si>
  <si>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</si>
  <si>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</si>
  <si>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</si>
  <si>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</si>
  <si>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</si>
  <si>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</si>
  <si>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</si>
  <si>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</si>
  <si>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</si>
  <si>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</si>
  <si>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</si>
  <si>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</si>
  <si>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</si>
  <si>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</si>
  <si>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</si>
  <si>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</si>
  <si>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</si>
  <si>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</si>
  <si>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</si>
  <si>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</si>
  <si>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</si>
  <si>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</si>
  <si>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</si>
  <si>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</si>
  <si>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</si>
  <si>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</si>
  <si>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</si>
  <si>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</si>
  <si>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</si>
  <si>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</si>
  <si>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</si>
  <si>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</si>
  <si>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</si>
  <si>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</si>
  <si>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</si>
  <si>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</si>
  <si>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</si>
  <si>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</si>
  <si>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</si>
  <si>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</si>
  <si>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</si>
  <si>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</si>
  <si>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</si>
  <si>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</si>
  <si>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</si>
  <si>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</si>
  <si>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</si>
  <si>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</si>
  <si>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</si>
  <si>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</si>
  <si>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</si>
  <si>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</si>
  <si>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</si>
  <si>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</si>
  <si>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</si>
  <si>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</si>
  <si>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</si>
  <si>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</si>
  <si>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</si>
  <si>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</si>
  <si>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</si>
  <si>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</si>
  <si>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</si>
  <si>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</si>
  <si>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</si>
  <si>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</si>
  <si>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</si>
  <si>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</si>
  <si>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</si>
  <si>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</si>
  <si>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</si>
  <si>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</si>
  <si>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</si>
  <si>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</si>
  <si>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</si>
  <si>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</si>
  <si>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</si>
  <si>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</si>
  <si>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</si>
  <si>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</si>
  <si>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</si>
  <si>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</si>
  <si>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</si>
  <si>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</si>
  <si>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</si>
  <si>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</si>
  <si>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</si>
  <si>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</si>
  <si>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</si>
  <si>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</si>
  <si>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</si>
  <si>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</si>
  <si>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</si>
  <si>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</si>
  <si>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</si>
  <si>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</si>
  <si>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</si>
  <si>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</si>
  <si>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</si>
  <si>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</si>
  <si>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</si>
  <si>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</si>
  <si>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</si>
  <si>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</si>
  <si>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</si>
  <si>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</si>
  <si>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</si>
  <si>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</si>
  <si>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</si>
  <si>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</si>
  <si>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</si>
  <si>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</si>
  <si>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</si>
  <si>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</si>
  <si>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</si>
  <si>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</si>
  <si>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</si>
  <si>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</si>
  <si>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</si>
  <si>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</si>
  <si>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</si>
  <si>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</si>
  <si>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</si>
  <si>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</si>
  <si>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</si>
  <si>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</si>
  <si>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</si>
  <si>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</si>
  <si>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</si>
  <si>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</si>
  <si>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</si>
  <si>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</si>
  <si>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</si>
  <si>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</si>
  <si>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</si>
  <si>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</si>
  <si>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</si>
  <si>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</si>
  <si>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</si>
  <si>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</si>
  <si>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</si>
  <si>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</si>
  <si>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</si>
  <si>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</si>
  <si>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</si>
  <si>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</si>
  <si>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</si>
  <si>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</si>
  <si>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</si>
  <si>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</si>
  <si>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</si>
  <si>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</si>
  <si>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</si>
  <si>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</si>
  <si>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</si>
  <si>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</si>
  <si>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</si>
  <si>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</si>
  <si>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</si>
  <si>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</si>
  <si>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</si>
  <si>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</si>
  <si>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</si>
  <si>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</si>
  <si>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</si>
  <si>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</si>
  <si>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</si>
  <si>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</si>
  <si>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</si>
  <si>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</si>
  <si>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</si>
  <si>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</si>
  <si>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</si>
  <si>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</si>
  <si>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</si>
  <si>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</si>
  <si>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</si>
  <si>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</si>
  <si>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</si>
  <si>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</si>
  <si>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</si>
  <si>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</si>
  <si>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</si>
  <si>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</si>
  <si>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</si>
  <si>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</si>
  <si>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</si>
  <si>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</si>
  <si>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</si>
  <si>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</si>
  <si>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</si>
  <si>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</si>
  <si>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</si>
  <si>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</si>
  <si>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</si>
  <si>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</si>
  <si>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</si>
  <si>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</si>
  <si>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</si>
  <si>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</si>
  <si>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</si>
  <si>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</si>
  <si>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</si>
  <si>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</si>
  <si>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</si>
  <si>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</si>
  <si>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</si>
  <si>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</si>
  <si>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</si>
  <si>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</si>
  <si>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</si>
  <si>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</si>
  <si>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</si>
  <si>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</si>
  <si>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</si>
  <si>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</si>
  <si>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</si>
  <si>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</si>
  <si>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</si>
  <si>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</si>
  <si>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</si>
  <si>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</si>
  <si>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</si>
  <si>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</si>
  <si>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</si>
  <si>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</si>
  <si>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</si>
  <si>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</si>
  <si>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</si>
  <si>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</si>
  <si>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</si>
  <si>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</si>
  <si>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</si>
  <si>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</si>
  <si>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</si>
  <si>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</si>
  <si>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</si>
  <si>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</si>
  <si>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</si>
  <si>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</si>
  <si>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</si>
  <si>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</si>
  <si>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</si>
  <si>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</si>
  <si>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</si>
  <si>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</si>
  <si>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</si>
  <si>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</si>
  <si>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</si>
  <si>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</si>
  <si>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</si>
  <si>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</si>
  <si>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</si>
  <si>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</si>
  <si>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</si>
  <si>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</si>
  <si>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</si>
  <si>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</si>
  <si>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</si>
  <si>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</si>
  <si>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</si>
  <si>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</si>
  <si>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</si>
  <si>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</si>
  <si>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</si>
  <si>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</si>
  <si>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</si>
  <si>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</si>
  <si>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</si>
  <si>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</si>
  <si>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</si>
  <si>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</si>
  <si>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</si>
  <si>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</si>
  <si>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</si>
  <si>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</si>
  <si>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</si>
  <si>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</si>
  <si>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</si>
  <si>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</si>
  <si>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</si>
  <si>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</si>
  <si>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</si>
  <si>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</si>
  <si>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</si>
  <si>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</si>
  <si>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</si>
  <si>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</si>
  <si>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</si>
  <si>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</si>
  <si>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</si>
  <si>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</si>
  <si>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</si>
  <si>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</si>
  <si>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</si>
  <si>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</si>
  <si>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</si>
  <si>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</si>
  <si>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</si>
  <si>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</si>
  <si>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</si>
  <si>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</si>
  <si>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</si>
  <si>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</si>
  <si>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</si>
  <si>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</si>
  <si>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</si>
  <si>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</si>
  <si>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</si>
  <si>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</si>
  <si>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</si>
  <si>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</si>
  <si>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</si>
  <si>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</si>
  <si>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</si>
  <si>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</si>
  <si>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</si>
  <si>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</si>
  <si>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</si>
  <si>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</si>
  <si>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</si>
  <si>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</si>
  <si>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</si>
  <si>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</si>
  <si>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</si>
  <si>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</si>
  <si>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</si>
  <si>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</si>
  <si>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</si>
  <si>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</si>
  <si>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</si>
  <si>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</si>
  <si>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</si>
  <si>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</si>
  <si>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</si>
  <si>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</si>
  <si>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</si>
  <si>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</si>
  <si>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</si>
  <si>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</si>
  <si>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</si>
  <si>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</si>
  <si>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</si>
  <si>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</si>
  <si>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</si>
  <si>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</si>
  <si>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</si>
  <si>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</si>
  <si>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</si>
  <si>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</si>
  <si>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</si>
  <si>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</si>
  <si>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</si>
  <si>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</si>
  <si>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</si>
  <si>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</si>
  <si>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</si>
  <si>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</si>
  <si>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</si>
  <si>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</si>
  <si>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</si>
  <si>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</si>
  <si>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</si>
  <si>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</si>
  <si>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</si>
  <si>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</si>
  <si>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</si>
  <si>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</si>
  <si>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</si>
  <si>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</si>
  <si>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</si>
  <si>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</si>
  <si>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</si>
  <si>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</si>
  <si>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</si>
  <si>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</si>
  <si>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</si>
  <si>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</si>
  <si>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</si>
  <si>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</si>
  <si>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</si>
  <si>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</si>
  <si>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</si>
  <si>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</si>
  <si>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</si>
  <si>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</si>
  <si>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</si>
  <si>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</si>
  <si>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</si>
  <si>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</si>
  <si>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</si>
  <si>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</si>
  <si>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</si>
  <si>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</si>
  <si>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</si>
  <si>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</si>
  <si>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</si>
  <si>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</si>
  <si>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</si>
  <si>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</si>
  <si>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</si>
  <si>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</si>
  <si>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</si>
  <si>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</si>
  <si>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</si>
  <si>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</si>
  <si>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</si>
  <si>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</si>
  <si>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</si>
  <si>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</si>
  <si>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</si>
  <si>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</si>
  <si>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</si>
  <si>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</si>
  <si>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</si>
  <si>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</si>
  <si>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</si>
  <si>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</si>
  <si>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</si>
  <si>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</si>
  <si>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</si>
  <si>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</si>
  <si>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</si>
  <si>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</si>
  <si>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</si>
  <si>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</si>
  <si>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</si>
  <si>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</si>
  <si>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</si>
  <si>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</si>
  <si>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</si>
  <si>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</si>
  <si>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</si>
  <si>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</si>
  <si>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</si>
  <si>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</si>
  <si>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</si>
  <si>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</si>
  <si>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</si>
  <si>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</si>
  <si>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</si>
  <si>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</si>
  <si>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</si>
  <si>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</si>
  <si>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</si>
  <si>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</si>
  <si>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</si>
  <si>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</si>
  <si>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</si>
  <si>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</si>
  <si>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</si>
  <si>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</si>
  <si>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</si>
  <si>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</si>
  <si>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</si>
  <si>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</si>
  <si>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</si>
  <si>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</si>
  <si>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</si>
  <si>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</si>
  <si>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</si>
  <si>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</si>
  <si>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</si>
  <si>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</si>
  <si>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</si>
  <si>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</si>
  <si>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</si>
  <si>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</si>
  <si>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</si>
  <si>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</si>
  <si>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</si>
  <si>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</si>
  <si>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</si>
  <si>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</si>
  <si>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</si>
  <si>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</si>
  <si>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</si>
  <si>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</si>
  <si>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</si>
  <si>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</si>
  <si>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</si>
  <si>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</si>
  <si>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</si>
  <si>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</si>
  <si>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</si>
  <si>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</si>
  <si>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</si>
  <si>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</si>
  <si>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</si>
  <si>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</si>
  <si>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</si>
  <si>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</si>
  <si>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</si>
  <si>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</si>
  <si>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</si>
  <si>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</si>
  <si>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</si>
  <si>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</si>
  <si>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</si>
  <si>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</si>
  <si>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</si>
  <si>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</si>
  <si>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</si>
  <si>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</si>
  <si>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</si>
  <si>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</si>
  <si>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</si>
  <si>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</si>
  <si>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</si>
  <si>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</si>
  <si>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</si>
  <si>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</si>
  <si>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</si>
  <si>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</si>
  <si>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</si>
  <si>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</si>
  <si>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</si>
  <si>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</si>
  <si>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</si>
  <si>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</si>
  <si>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</si>
  <si>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</si>
  <si>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</si>
  <si>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</si>
  <si>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</si>
  <si>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</si>
  <si>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</si>
  <si>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</si>
  <si>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</si>
  <si>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</si>
  <si>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</si>
  <si>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</si>
  <si>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</si>
  <si>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</si>
  <si>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</si>
  <si>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</si>
  <si>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</si>
  <si>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</si>
  <si>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</si>
  <si>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</si>
  <si>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</si>
  <si>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</si>
  <si>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</si>
  <si>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</si>
  <si>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</si>
  <si>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</si>
  <si>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</si>
  <si>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</si>
  <si>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</si>
  <si>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</si>
  <si>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</si>
  <si>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</si>
  <si>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</si>
  <si>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</si>
  <si>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</si>
  <si>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</si>
  <si>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</si>
  <si>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</si>
  <si>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</si>
  <si>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</si>
  <si>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</si>
  <si>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</si>
  <si>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</si>
  <si>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</si>
  <si>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</si>
  <si>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</si>
  <si>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</si>
  <si>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</si>
  <si>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</si>
  <si>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</si>
  <si>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</si>
  <si>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</si>
  <si>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</si>
  <si>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</si>
  <si>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</si>
  <si>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</si>
  <si>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</si>
  <si>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</si>
  <si>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</si>
  <si>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</si>
  <si>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</si>
  <si>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</si>
  <si>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</si>
  <si>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</si>
  <si>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</si>
  <si>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</si>
  <si>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</si>
  <si>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</si>
  <si>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</si>
  <si>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</si>
  <si>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</si>
  <si>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</si>
  <si>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</si>
  <si>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</si>
  <si>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</si>
  <si>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</si>
  <si>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</si>
  <si>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</si>
  <si>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</si>
  <si>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</si>
  <si>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</si>
  <si>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</si>
  <si>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</si>
  <si>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</si>
  <si>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</si>
  <si>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</si>
  <si>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</si>
  <si>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</si>
  <si>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</si>
  <si>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</si>
  <si>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</si>
  <si>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</si>
  <si>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</si>
  <si>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</si>
  <si>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</si>
  <si>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</si>
  <si>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</si>
  <si>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</si>
  <si>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</si>
  <si>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</si>
  <si>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</si>
  <si>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</si>
  <si>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</si>
  <si>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</si>
  <si>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</si>
  <si>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</si>
  <si>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</si>
  <si>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</si>
  <si>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</si>
  <si>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</si>
  <si>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</si>
  <si>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</si>
  <si>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</si>
  <si>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</si>
  <si>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</si>
  <si>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</si>
  <si>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</si>
  <si>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</si>
  <si>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</si>
  <si>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</si>
  <si>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</si>
  <si>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</si>
  <si>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</si>
  <si>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</si>
  <si>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</si>
  <si>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</si>
  <si>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</si>
  <si>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</si>
  <si>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</si>
  <si>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</si>
  <si>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</si>
  <si>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</si>
  <si>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</si>
  <si>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</si>
  <si>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</si>
  <si>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</si>
  <si>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</si>
  <si>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</si>
  <si>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</si>
  <si>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</si>
  <si>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</si>
  <si>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</si>
  <si>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</si>
  <si>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</si>
  <si>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</si>
  <si>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</si>
  <si>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</si>
  <si>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</si>
  <si>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</si>
  <si>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</si>
  <si>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</si>
  <si>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</si>
  <si>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</si>
  <si>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</si>
  <si>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</si>
  <si>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</si>
  <si>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</si>
  <si>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</si>
  <si>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</si>
  <si>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</si>
  <si>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</si>
  <si>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</si>
  <si>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</si>
  <si>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</si>
  <si>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</si>
  <si>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</si>
  <si>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</si>
  <si>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</si>
  <si>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</si>
  <si>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</si>
  <si>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</si>
  <si>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</si>
  <si>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</si>
  <si>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</si>
  <si>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</si>
  <si>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</si>
  <si>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</si>
  <si>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</si>
  <si>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</si>
  <si>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</si>
  <si>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</si>
  <si>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</si>
  <si>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</si>
  <si>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</si>
  <si>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</si>
  <si>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</si>
  <si>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</si>
  <si>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</si>
  <si>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</si>
  <si>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</si>
  <si>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</si>
  <si>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</si>
  <si>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</si>
  <si>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</si>
  <si>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</si>
  <si>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</si>
  <si>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</si>
  <si>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</si>
  <si>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</si>
  <si>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</si>
  <si>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</si>
  <si>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</si>
  <si>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</si>
  <si>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</si>
  <si>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</si>
  <si>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</si>
  <si>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</si>
  <si>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</si>
  <si>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</si>
  <si>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</si>
  <si>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</si>
  <si>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</si>
  <si>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</si>
  <si>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</si>
  <si>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</si>
  <si>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</si>
  <si>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</si>
  <si>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</si>
  <si>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</si>
  <si>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</si>
  <si>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</si>
  <si>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</si>
  <si>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</si>
  <si>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</si>
  <si>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</si>
  <si>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</si>
  <si>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</si>
  <si>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</si>
  <si>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</si>
  <si>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</si>
  <si>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</si>
  <si>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</si>
  <si>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</si>
  <si>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</si>
  <si>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</si>
  <si>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</si>
  <si>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</si>
  <si>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</si>
  <si>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</si>
  <si>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</si>
  <si>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</si>
  <si>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</si>
  <si>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</si>
  <si>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</si>
  <si>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</si>
  <si>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</si>
  <si>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</si>
  <si>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</si>
  <si>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</si>
  <si>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</si>
  <si>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</si>
  <si>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</si>
  <si>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</si>
  <si>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</si>
  <si>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</si>
  <si>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</si>
  <si>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</si>
  <si>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</si>
  <si>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</si>
  <si>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</si>
  <si>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</si>
  <si>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</si>
  <si>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</si>
  <si>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</si>
  <si>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</si>
  <si>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</si>
  <si>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</si>
  <si>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</si>
  <si>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</si>
  <si>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</si>
  <si>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</si>
  <si>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</si>
  <si>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</si>
  <si>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</si>
  <si>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</si>
  <si>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</si>
  <si>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</si>
  <si>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</si>
  <si>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</si>
  <si>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</si>
  <si>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</si>
  <si>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</si>
  <si>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</si>
  <si>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</si>
  <si>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</si>
  <si>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</si>
  <si>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</si>
  <si>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</si>
  <si>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</si>
  <si>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</si>
  <si>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</si>
  <si>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</si>
  <si>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</si>
  <si>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</si>
  <si>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</si>
  <si>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</si>
  <si>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</si>
  <si>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</si>
  <si>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</si>
  <si>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</si>
  <si>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</si>
  <si>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</si>
  <si>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</si>
  <si>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</si>
  <si>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</si>
  <si>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</si>
  <si>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</si>
  <si>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</si>
  <si>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</si>
  <si>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</si>
  <si>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</si>
  <si>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</si>
  <si>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</si>
  <si>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</si>
  <si>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</si>
  <si>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</si>
  <si>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</si>
  <si>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</si>
  <si>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</si>
  <si>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</si>
  <si>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</si>
  <si>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</si>
  <si>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</si>
  <si>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</si>
  <si>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</si>
  <si>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</si>
  <si>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</si>
  <si>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</si>
  <si>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</si>
  <si>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</si>
  <si>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</si>
  <si>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</si>
  <si>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</si>
  <si>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</si>
  <si>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</si>
  <si>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</si>
  <si>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</si>
  <si>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</si>
  <si>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</si>
  <si>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</si>
  <si>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</si>
  <si>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</si>
  <si>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</si>
  <si>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</si>
  <si>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</si>
  <si>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</si>
  <si>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</si>
  <si>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</si>
  <si>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</si>
  <si>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</si>
  <si>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</si>
  <si>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</si>
  <si>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</si>
  <si>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</si>
  <si>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</si>
  <si>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</si>
  <si>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</si>
  <si>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</si>
  <si>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</si>
  <si>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</si>
  <si>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</si>
  <si>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</si>
  <si>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</si>
  <si>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</si>
  <si>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</si>
  <si>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</si>
  <si>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</si>
  <si>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</si>
  <si>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</si>
  <si>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</si>
  <si>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</si>
  <si>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</si>
  <si>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</si>
  <si>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</si>
  <si>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</si>
  <si>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</si>
  <si>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</si>
  <si>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</si>
  <si>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</si>
  <si>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</si>
  <si>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</si>
  <si>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</si>
  <si>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</si>
  <si>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</si>
  <si>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</si>
  <si>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</si>
  <si>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</si>
  <si>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</si>
  <si>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</si>
  <si>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</si>
  <si>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</si>
  <si>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</si>
  <si>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</si>
  <si>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</si>
  <si>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</si>
  <si>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</si>
  <si>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</si>
  <si>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</si>
  <si>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</si>
  <si>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</si>
  <si>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</si>
  <si>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</si>
  <si>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</si>
  <si>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</si>
  <si>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</si>
  <si>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</si>
  <si>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</si>
  <si>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</si>
  <si>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</si>
  <si>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</si>
  <si>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</si>
  <si>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</si>
  <si>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</si>
  <si>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</si>
  <si>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</si>
  <si>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</si>
  <si>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</si>
  <si>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</si>
  <si>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</si>
  <si>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</si>
  <si>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</si>
  <si>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</si>
  <si>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</si>
  <si>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</si>
  <si>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</si>
  <si>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</si>
  <si>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</si>
  <si>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</si>
  <si>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</si>
  <si>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</si>
  <si>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</si>
  <si>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</si>
  <si>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</si>
  <si>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</si>
  <si>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</si>
  <si>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</si>
  <si>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</si>
  <si>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</si>
  <si>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</si>
  <si>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</si>
  <si>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</si>
  <si>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</si>
  <si>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</si>
  <si>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</si>
  <si>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</si>
  <si>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</si>
  <si>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</si>
  <si>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</si>
  <si>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</si>
  <si>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</si>
  <si>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</si>
  <si>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</si>
  <si>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</si>
  <si>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</si>
  <si>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</si>
  <si>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</si>
  <si>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</si>
  <si>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</si>
  <si>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</si>
  <si>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</si>
  <si>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</si>
  <si>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</si>
  <si>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</si>
  <si>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</si>
  <si>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</si>
  <si>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</si>
  <si>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</si>
  <si>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</si>
  <si>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</si>
  <si>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</si>
  <si>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</si>
  <si>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</si>
  <si>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</si>
  <si>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</si>
  <si>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</si>
  <si>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</si>
  <si>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</si>
  <si>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</si>
  <si>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</si>
  <si>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</si>
  <si>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</si>
  <si>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</si>
  <si>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</si>
  <si>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</si>
  <si>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</si>
  <si>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</si>
  <si>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</si>
  <si>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</si>
  <si>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</si>
  <si>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</si>
  <si>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</si>
  <si>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</si>
  <si>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</si>
  <si>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</si>
  <si>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</si>
  <si>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</si>
  <si>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</si>
  <si>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</si>
  <si>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</si>
  <si>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</si>
  <si>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</si>
  <si>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</si>
  <si>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</si>
  <si>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</si>
  <si>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</si>
  <si>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</si>
  <si>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</si>
  <si>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</si>
  <si>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</si>
  <si>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</si>
  <si>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</si>
  <si>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</si>
  <si>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</si>
  <si>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</si>
  <si>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</si>
  <si>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</si>
  <si>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</si>
  <si>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</si>
  <si>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</si>
  <si>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</si>
  <si>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</si>
  <si>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</si>
  <si>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</si>
  <si>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</si>
  <si>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</si>
  <si>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</si>
  <si>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</si>
  <si>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</si>
  <si>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</si>
  <si>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</si>
  <si>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</si>
  <si>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</si>
  <si>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</si>
  <si>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</si>
  <si>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</si>
  <si>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</si>
  <si>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</si>
  <si>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</si>
  <si>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</si>
  <si>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</si>
  <si>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</si>
  <si>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</si>
  <si>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</si>
  <si>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</si>
  <si>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</si>
  <si>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</si>
  <si>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</si>
  <si>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</si>
  <si>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</si>
  <si>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</si>
  <si>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</si>
  <si>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</si>
  <si>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</si>
  <si>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</si>
  <si>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</si>
  <si>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</si>
  <si>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</si>
  <si>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</si>
  <si>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</si>
  <si>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</si>
  <si>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</si>
  <si>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</si>
  <si>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</si>
  <si>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</si>
  <si>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</si>
  <si>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</si>
  <si>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</si>
  <si>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</si>
  <si>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</si>
  <si>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</si>
  <si>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</si>
  <si>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</si>
  <si>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</si>
  <si>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</si>
  <si>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</si>
  <si>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</si>
  <si>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</si>
  <si>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</si>
  <si>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</si>
  <si>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</si>
  <si>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</si>
  <si>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</si>
  <si>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</si>
  <si>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</si>
  <si>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</si>
  <si>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</si>
  <si>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</si>
  <si>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</si>
  <si>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</si>
  <si>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</si>
  <si>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</si>
  <si>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</si>
  <si>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</si>
  <si>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</si>
  <si>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</si>
  <si>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</si>
  <si>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</si>
  <si>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</si>
  <si>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</si>
  <si>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</si>
  <si>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</si>
  <si>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</si>
  <si>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</si>
  <si>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</si>
  <si>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</si>
  <si>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</si>
  <si>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</si>
  <si>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</si>
  <si>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</si>
  <si>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</si>
  <si>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</si>
  <si>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</si>
  <si>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</si>
  <si>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</si>
  <si>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</si>
  <si>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</si>
  <si>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</si>
  <si>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</si>
  <si>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</si>
  <si>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</si>
  <si>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</si>
  <si>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</si>
  <si>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</si>
  <si>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</si>
  <si>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</si>
  <si>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</si>
  <si>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</si>
  <si>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</si>
  <si>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</si>
  <si>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</si>
  <si>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</si>
  <si>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</si>
  <si>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</si>
  <si>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</si>
  <si>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</si>
  <si>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</si>
  <si>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</si>
  <si>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</si>
  <si>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</si>
  <si>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</si>
  <si>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</si>
  <si>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</si>
  <si>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</si>
  <si>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</si>
  <si>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</si>
  <si>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</si>
  <si>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</si>
  <si>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</si>
  <si>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</si>
  <si>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</si>
  <si>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</si>
  <si>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</si>
  <si>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</si>
  <si>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</si>
  <si>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</si>
  <si>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</si>
  <si>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</si>
  <si>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</si>
  <si>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</si>
  <si>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</si>
  <si>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</si>
  <si>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</si>
  <si>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</si>
  <si>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</si>
  <si>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</si>
  <si>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</si>
  <si>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</si>
  <si>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</si>
  <si>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</si>
  <si>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</si>
  <si>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</si>
  <si>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</si>
  <si>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</si>
  <si>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</si>
  <si>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</si>
  <si>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</si>
  <si>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</si>
  <si>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</si>
  <si>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</si>
  <si>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</si>
  <si>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</si>
  <si>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</si>
  <si>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</si>
  <si>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</si>
  <si>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</si>
  <si>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</si>
  <si>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</si>
  <si>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</si>
  <si>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</si>
  <si>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</si>
  <si>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</si>
  <si>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</si>
  <si>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</si>
  <si>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</si>
  <si>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</si>
  <si>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</si>
  <si>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</si>
  <si>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</si>
  <si>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</si>
  <si>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</si>
  <si>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</si>
  <si>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</si>
  <si>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</si>
  <si>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</si>
  <si>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</si>
  <si>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</si>
  <si>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</si>
  <si>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</si>
  <si>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</si>
  <si>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</si>
  <si>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</si>
  <si>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</si>
  <si>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</si>
  <si>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</si>
  <si>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</si>
  <si>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</si>
  <si>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</si>
  <si>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</si>
  <si>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</si>
  <si>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</si>
  <si>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</si>
  <si>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</si>
  <si>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</si>
  <si>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</si>
  <si>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</si>
  <si>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</si>
  <si>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</si>
  <si>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</si>
  <si>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</si>
  <si>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</si>
  <si>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</si>
  <si>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</si>
  <si>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</si>
  <si>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</si>
  <si>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</si>
  <si>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</si>
  <si>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</si>
  <si>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</si>
  <si>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</si>
  <si>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</si>
  <si>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</si>
  <si>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</si>
  <si>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</si>
  <si>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</si>
  <si>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</si>
  <si>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</si>
  <si>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</si>
  <si>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</si>
  <si>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</si>
  <si>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</si>
  <si>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</si>
  <si>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</si>
  <si>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</si>
  <si>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</si>
  <si>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</si>
  <si>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</si>
  <si>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</si>
  <si>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</si>
  <si>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</si>
  <si>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</si>
  <si>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</si>
  <si>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</si>
  <si>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</si>
  <si>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</si>
  <si>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</si>
  <si>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</si>
  <si>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</si>
  <si>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</si>
  <si>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</si>
  <si>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</si>
  <si>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</si>
  <si>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</si>
  <si>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</si>
  <si>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</si>
  <si>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</si>
  <si>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</si>
  <si>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</si>
  <si>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</si>
  <si>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</si>
  <si>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</si>
  <si>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</si>
  <si>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</si>
  <si>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</si>
  <si>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</si>
  <si>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</si>
  <si>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</si>
  <si>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</si>
  <si>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</si>
  <si>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</si>
  <si>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</si>
  <si>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</si>
  <si>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</si>
  <si>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</si>
  <si>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</si>
  <si>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</si>
  <si>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</si>
  <si>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</si>
  <si>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</si>
  <si>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</si>
  <si>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</si>
  <si>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</si>
  <si>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</si>
  <si>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</si>
  <si>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</si>
  <si>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</si>
  <si>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</si>
  <si>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</si>
  <si>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</si>
  <si>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</si>
  <si>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</si>
  <si>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</si>
  <si>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</si>
  <si>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</si>
  <si>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</si>
  <si>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</si>
  <si>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</si>
  <si>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</si>
  <si>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</si>
  <si>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</si>
  <si>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</si>
  <si>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</si>
  <si>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</si>
  <si>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</si>
  <si>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</si>
  <si>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</si>
  <si>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</si>
  <si>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</si>
  <si>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</si>
  <si>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</si>
  <si>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</si>
  <si>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</si>
  <si>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</si>
  <si>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</si>
  <si>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</si>
  <si>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</si>
  <si>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</si>
  <si>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</si>
  <si>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</si>
  <si>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</si>
  <si>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</si>
  <si>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</si>
  <si>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</si>
  <si>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</si>
  <si>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</si>
  <si>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</si>
  <si>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</si>
  <si>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</si>
  <si>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</si>
  <si>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</si>
  <si>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</si>
  <si>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</si>
  <si>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</si>
  <si>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</si>
  <si>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</si>
  <si>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</si>
  <si>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</si>
  <si>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</si>
  <si>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</si>
  <si>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</si>
  <si>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</si>
  <si>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</si>
  <si>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</si>
  <si>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</si>
  <si>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</si>
  <si>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</si>
  <si>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</si>
  <si>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</si>
  <si>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</si>
  <si>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</si>
  <si>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</si>
  <si>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</si>
  <si>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</si>
  <si>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</si>
  <si>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</si>
  <si>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</si>
  <si>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</si>
  <si>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</si>
  <si>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</si>
  <si>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</si>
  <si>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</si>
  <si>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</si>
  <si>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</si>
  <si>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</si>
  <si>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</si>
  <si>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</si>
  <si>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</si>
  <si>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</si>
  <si>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</si>
  <si>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</si>
  <si>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</si>
  <si>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</si>
  <si>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</si>
  <si>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</si>
  <si>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</si>
  <si>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</si>
  <si>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</si>
  <si>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</si>
  <si>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</si>
  <si>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</si>
  <si>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</si>
  <si>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</si>
  <si>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</si>
  <si>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</si>
  <si>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</si>
  <si>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</si>
  <si>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</si>
  <si>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</si>
  <si>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</si>
  <si>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</si>
  <si>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</si>
  <si>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</si>
  <si>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</si>
  <si>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</si>
  <si>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</si>
  <si>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</si>
  <si>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</si>
  <si>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</si>
  <si>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</si>
  <si>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</si>
  <si>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</si>
  <si>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</si>
  <si>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</si>
  <si>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</si>
  <si>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</si>
  <si>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</si>
  <si>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</si>
  <si>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</si>
  <si>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</si>
  <si>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</si>
  <si>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</si>
  <si>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</si>
  <si>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</si>
  <si>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</si>
  <si>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</si>
  <si>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</si>
  <si>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</si>
  <si>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</si>
  <si>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</si>
  <si>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</si>
  <si>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</si>
  <si>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</si>
  <si>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</si>
  <si>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</si>
  <si>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</si>
  <si>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</si>
  <si>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</si>
  <si>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</si>
  <si>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</si>
  <si>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</si>
  <si>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</si>
  <si>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</si>
  <si>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</si>
  <si>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</si>
  <si>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</si>
  <si>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</si>
  <si>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</si>
  <si>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</si>
  <si>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</si>
  <si>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</si>
  <si>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</si>
  <si>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</si>
  <si>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</si>
  <si>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</si>
  <si>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</si>
  <si>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</si>
  <si>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</si>
  <si>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</si>
  <si>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</si>
  <si>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</si>
  <si>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</si>
  <si>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</si>
  <si>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</si>
  <si>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</si>
  <si>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</si>
  <si>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</si>
  <si>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</si>
  <si>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</si>
  <si>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</si>
  <si>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</si>
  <si>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</si>
  <si>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</si>
  <si>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</si>
  <si>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</si>
  <si>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</si>
  <si>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</si>
  <si>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</si>
  <si>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</si>
  <si>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</si>
  <si>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</si>
  <si>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</si>
  <si>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</si>
  <si>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</si>
  <si>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</si>
  <si>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</si>
  <si>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</si>
  <si>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</si>
  <si>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</si>
  <si>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</si>
  <si>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</si>
  <si>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</si>
  <si>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</si>
  <si>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</si>
  <si>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</si>
  <si>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</si>
  <si>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</si>
  <si>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</si>
  <si>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</si>
  <si>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</si>
  <si>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</si>
  <si>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</si>
  <si>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</si>
  <si>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</si>
  <si>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</si>
  <si>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</si>
  <si>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</si>
  <si>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</si>
  <si>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</si>
  <si>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</si>
  <si>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</si>
  <si>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</si>
  <si>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</si>
  <si>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</si>
  <si>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</si>
  <si>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</si>
  <si>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</si>
  <si>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</si>
  <si>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</si>
  <si>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</si>
  <si>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</si>
  <si>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</si>
  <si>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</si>
  <si>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</si>
  <si>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</si>
  <si>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</si>
  <si>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</si>
  <si>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</si>
  <si>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</si>
  <si>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</si>
  <si>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</si>
  <si>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</si>
  <si>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</si>
  <si>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</si>
  <si>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</si>
  <si>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</si>
  <si>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</si>
  <si>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</si>
  <si>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</si>
  <si>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</si>
  <si>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</si>
  <si>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</si>
  <si>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</si>
  <si>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</si>
  <si>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</si>
  <si>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</si>
  <si>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</si>
  <si>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</si>
  <si>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</si>
  <si>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</si>
  <si>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</si>
  <si>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</si>
  <si>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</si>
  <si>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</si>
  <si>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</si>
  <si>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</si>
  <si>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</si>
  <si>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</si>
  <si>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</si>
  <si>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</si>
  <si>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</si>
  <si>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</si>
  <si>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</si>
  <si>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</si>
  <si>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</si>
  <si>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</si>
  <si>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</si>
  <si>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</si>
  <si>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</si>
  <si>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</si>
  <si>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</si>
  <si>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</si>
  <si>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</si>
  <si>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</si>
  <si>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</si>
  <si>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</si>
  <si>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</si>
  <si>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</si>
  <si>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</si>
  <si>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</si>
  <si>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</si>
  <si>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</si>
  <si>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</si>
  <si>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</si>
  <si>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</si>
  <si>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</si>
  <si>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</si>
  <si>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</si>
  <si>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</si>
  <si>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</si>
  <si>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</si>
  <si>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</si>
  <si>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</si>
  <si>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</si>
  <si>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</si>
  <si>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</si>
  <si>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</si>
  <si>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</si>
  <si>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</si>
  <si>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</si>
  <si>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</si>
  <si>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</si>
  <si>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</si>
  <si>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</si>
  <si>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</si>
  <si>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</si>
  <si>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</si>
  <si>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</si>
  <si>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</si>
  <si>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</si>
  <si>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</si>
  <si>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</si>
  <si>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</si>
  <si>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</si>
  <si>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</si>
  <si>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</si>
  <si>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</si>
  <si>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</si>
  <si>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</si>
  <si>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</si>
  <si>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</si>
  <si>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</si>
  <si>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</si>
  <si>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</si>
  <si>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</si>
  <si>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</si>
  <si>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</si>
  <si>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</si>
  <si>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</si>
  <si>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</si>
  <si>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</si>
  <si>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</si>
  <si>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</si>
  <si>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</si>
  <si>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</si>
  <si>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</si>
  <si>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</si>
  <si>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</si>
  <si>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</si>
  <si>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</si>
  <si>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</si>
  <si>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</si>
  <si>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</si>
  <si>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</si>
  <si>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</si>
  <si>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</si>
  <si>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</si>
  <si>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</si>
  <si>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</si>
  <si>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</si>
  <si>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</si>
  <si>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</si>
  <si>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</si>
  <si>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</si>
  <si>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</si>
  <si>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</si>
  <si>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</si>
  <si>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</si>
  <si>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</si>
  <si>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</si>
  <si>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</si>
  <si>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</si>
  <si>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</si>
  <si>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</si>
  <si>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</si>
  <si>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</si>
  <si>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</si>
  <si>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</si>
  <si>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</si>
  <si>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</si>
  <si>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</si>
  <si>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</si>
  <si>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</si>
  <si>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</si>
  <si>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</si>
  <si>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</si>
  <si>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</si>
  <si>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</si>
  <si>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</si>
  <si>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</si>
  <si>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</si>
  <si>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</si>
  <si>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</si>
  <si>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</si>
  <si>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</si>
  <si>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</si>
  <si>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</si>
  <si>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</si>
  <si>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</si>
  <si>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</si>
  <si>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</si>
  <si>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</si>
  <si>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</si>
  <si>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</si>
  <si>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</si>
  <si>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</si>
  <si>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</si>
  <si>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</si>
  <si>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</si>
  <si>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</si>
  <si>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</si>
  <si>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</si>
  <si>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</si>
  <si>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</si>
  <si>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</si>
  <si>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</si>
  <si>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</si>
  <si>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</si>
  <si>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</si>
  <si>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</si>
  <si>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</si>
  <si>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</si>
  <si>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</si>
  <si>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</si>
  <si>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</si>
  <si>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</si>
  <si>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</si>
  <si>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</si>
  <si>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</si>
  <si>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</si>
  <si>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</si>
  <si>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</si>
  <si>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</si>
  <si>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</si>
  <si>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</si>
  <si>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</si>
  <si>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</si>
  <si>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</si>
  <si>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</si>
  <si>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</si>
  <si>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</si>
  <si>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</si>
  <si>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</si>
  <si>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</si>
  <si>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</si>
  <si>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</si>
  <si>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</si>
  <si>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</si>
  <si>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</si>
  <si>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</si>
  <si>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</si>
  <si>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</si>
  <si>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</si>
  <si>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</si>
  <si>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</si>
  <si>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</si>
  <si>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</si>
  <si>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</si>
  <si>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</si>
  <si>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</si>
  <si>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</si>
  <si>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</si>
  <si>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</si>
  <si>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</si>
  <si>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</si>
  <si>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</si>
  <si>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</si>
  <si>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</si>
  <si>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</si>
  <si>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</si>
  <si>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</si>
  <si>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</si>
  <si>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</si>
  <si>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</si>
  <si>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</si>
  <si>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</si>
  <si>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</si>
  <si>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</si>
  <si>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</si>
  <si>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</si>
  <si>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</si>
  <si>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</si>
  <si>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</si>
  <si>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</si>
  <si>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</si>
  <si>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</si>
  <si>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</si>
  <si>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</si>
  <si>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</si>
  <si>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</si>
  <si>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</si>
  <si>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</si>
  <si>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</si>
  <si>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</si>
  <si>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</si>
  <si>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</si>
  <si>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</si>
  <si>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</si>
  <si>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</si>
  <si>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</si>
  <si>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</si>
  <si>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</si>
  <si>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</si>
  <si>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</si>
  <si>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</si>
  <si>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</si>
  <si>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</si>
  <si>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</si>
  <si>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</si>
  <si>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</si>
  <si>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</si>
  <si>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</si>
  <si>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</si>
  <si>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</si>
  <si>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</si>
  <si>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</si>
  <si>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</si>
  <si>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</si>
  <si>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</si>
  <si>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</si>
  <si>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</si>
  <si>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</si>
  <si>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</si>
  <si>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</si>
  <si>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</si>
  <si>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</si>
  <si>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</si>
  <si>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</si>
  <si>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</si>
  <si>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</si>
  <si>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</si>
  <si>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</si>
  <si>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</si>
  <si>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</si>
  <si>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</si>
  <si>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</si>
  <si>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</si>
  <si>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</si>
  <si>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</si>
  <si>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</si>
  <si>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</si>
  <si>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</si>
  <si>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</si>
  <si>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</si>
  <si>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</si>
  <si>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</si>
  <si>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</si>
  <si>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</si>
  <si>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</si>
  <si>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</si>
  <si>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</si>
  <si>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</si>
  <si>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</si>
  <si>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</si>
  <si>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</si>
  <si>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</si>
  <si>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</si>
  <si>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</si>
  <si>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</si>
  <si>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</si>
  <si>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</si>
  <si>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</si>
  <si>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</si>
  <si>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</si>
  <si>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</si>
  <si>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</si>
  <si>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</si>
  <si>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</si>
  <si>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</si>
  <si>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</si>
  <si>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</si>
  <si>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</si>
  <si>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</si>
  <si>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</si>
  <si>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</si>
  <si>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</si>
  <si>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</si>
  <si>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</si>
  <si>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</si>
  <si>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</si>
  <si>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</si>
  <si>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</si>
  <si>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</si>
  <si>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</si>
  <si>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</si>
  <si>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</si>
  <si>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</si>
  <si>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</si>
  <si>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</si>
  <si>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</si>
  <si>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</si>
  <si>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</si>
  <si>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</si>
  <si>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</si>
  <si>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</si>
  <si>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</si>
  <si>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</si>
  <si>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</si>
  <si>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</si>
  <si>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</si>
  <si>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</si>
  <si>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</si>
  <si>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</si>
  <si>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</si>
  <si>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</si>
  <si>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</si>
  <si>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</si>
  <si>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</si>
  <si>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</si>
  <si>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</si>
  <si>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</si>
  <si>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</si>
  <si>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</si>
  <si>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</si>
  <si>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</si>
  <si>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</si>
  <si>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</si>
  <si>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</si>
  <si>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</si>
  <si>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</si>
  <si>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</si>
  <si>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</si>
  <si>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</si>
  <si>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</si>
  <si>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</si>
  <si>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</si>
  <si>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</si>
  <si>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</si>
  <si>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</si>
  <si>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</si>
  <si>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</si>
  <si>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</si>
  <si>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</si>
  <si>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</si>
  <si>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</si>
  <si>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</si>
  <si>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</si>
  <si>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</si>
  <si>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</si>
  <si>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</si>
  <si>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</si>
  <si>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</si>
  <si>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</si>
  <si>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</si>
  <si>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</si>
  <si>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</si>
  <si>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</si>
  <si>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</si>
  <si>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</si>
  <si>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</si>
  <si>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</si>
  <si>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</si>
  <si>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</si>
  <si>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</si>
  <si>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</si>
  <si>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</si>
  <si>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</si>
  <si>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</si>
  <si>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</si>
  <si>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</si>
  <si>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</si>
  <si>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</si>
  <si>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</si>
  <si>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</si>
  <si>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</si>
  <si>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</si>
  <si>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</si>
  <si>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</si>
  <si>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</si>
  <si>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</si>
  <si>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</si>
  <si>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</si>
  <si>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</si>
  <si>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</si>
  <si>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</si>
  <si>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</si>
  <si>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</si>
  <si>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</si>
  <si>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</si>
  <si>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</si>
  <si>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</si>
  <si>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</si>
  <si>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</si>
  <si>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</si>
  <si>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</si>
  <si>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</si>
  <si>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</si>
  <si>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</si>
  <si>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</si>
  <si>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</si>
  <si>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</si>
  <si>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</si>
  <si>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</si>
  <si>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</si>
  <si>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</si>
  <si>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</si>
  <si>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</si>
  <si>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</si>
  <si>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</si>
  <si>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</si>
  <si>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</si>
  <si>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</si>
  <si>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</si>
  <si>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</si>
  <si>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</si>
  <si>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</si>
  <si>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</si>
  <si>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</si>
  <si>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</si>
  <si>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</si>
  <si>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</si>
  <si>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</si>
  <si>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</si>
  <si>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</si>
  <si>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</si>
  <si>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</si>
  <si>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</si>
  <si>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</si>
  <si>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</si>
  <si>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</si>
  <si>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</si>
  <si>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</si>
  <si>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</si>
  <si>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</si>
  <si>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</si>
  <si>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</si>
  <si>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</si>
  <si>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</si>
  <si>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</si>
  <si>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</si>
  <si>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</si>
  <si>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</si>
  <si>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</si>
  <si>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</si>
  <si>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</si>
  <si>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</si>
  <si>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</si>
  <si>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</si>
  <si>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</si>
  <si>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</si>
  <si>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</si>
  <si>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</si>
  <si>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</si>
  <si>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</si>
  <si>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</si>
  <si>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</si>
  <si>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</si>
  <si>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</si>
  <si>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</si>
  <si>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</si>
  <si>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</si>
  <si>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</si>
  <si>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</si>
  <si>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</si>
  <si>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</si>
  <si>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</si>
  <si>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</si>
  <si>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</si>
  <si>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</si>
  <si>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</si>
  <si>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</si>
  <si>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</si>
  <si>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</si>
  <si>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</si>
  <si>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</si>
  <si>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</si>
  <si>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</si>
  <si>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</si>
  <si>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</si>
  <si>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</si>
  <si>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</si>
  <si>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</si>
  <si>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</si>
  <si>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</si>
  <si>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</si>
  <si>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</si>
  <si>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</si>
  <si>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</si>
  <si>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</si>
  <si>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</si>
  <si>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</si>
  <si>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</si>
  <si>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</si>
  <si>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</si>
  <si>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</si>
  <si>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</si>
  <si>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</si>
  <si>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</si>
  <si>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</si>
  <si>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</si>
  <si>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</si>
  <si>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</si>
  <si>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</si>
  <si>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</si>
  <si>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</si>
  <si>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</si>
  <si>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</si>
  <si>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</si>
  <si>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</si>
  <si>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</si>
  <si>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</si>
  <si>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</si>
  <si>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</si>
  <si>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</si>
  <si>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</si>
  <si>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</si>
  <si>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</si>
  <si>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</si>
  <si>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</si>
  <si>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</si>
  <si>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</si>
  <si>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</si>
  <si>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</si>
  <si>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</si>
  <si>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</si>
  <si>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</si>
  <si>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</si>
  <si>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</si>
  <si>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</si>
  <si>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</si>
  <si>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</si>
  <si>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</si>
  <si>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</si>
  <si>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</si>
  <si>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</si>
  <si>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</si>
  <si>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</si>
  <si>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</si>
  <si>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</si>
  <si>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</si>
  <si>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</si>
  <si>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</si>
  <si>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</si>
  <si>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</si>
  <si>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</si>
  <si>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</si>
  <si>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</si>
  <si>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</si>
  <si>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</si>
  <si>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</si>
  <si>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</si>
  <si>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</si>
  <si>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</si>
  <si>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</si>
  <si>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</si>
  <si>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</si>
  <si>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</si>
  <si>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</si>
  <si>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</si>
  <si>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</si>
  <si>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</si>
  <si>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</si>
  <si>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</si>
  <si>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</si>
  <si>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</si>
  <si>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</si>
  <si>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</si>
  <si>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</si>
  <si>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</si>
  <si>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</si>
  <si>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</si>
  <si>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</si>
  <si>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</si>
  <si>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</si>
  <si>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</si>
  <si>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</si>
  <si>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</si>
  <si>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</si>
  <si>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</si>
  <si>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</si>
  <si>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</si>
  <si>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</si>
  <si>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</si>
  <si>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</si>
  <si>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</si>
  <si>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</si>
  <si>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</si>
  <si>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</si>
  <si>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</si>
  <si>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</si>
  <si>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</si>
  <si>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</si>
  <si>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</si>
  <si>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</si>
  <si>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</si>
  <si>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</si>
  <si>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</si>
  <si>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</si>
  <si>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</si>
  <si>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</si>
  <si>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</si>
  <si>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</si>
  <si>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</si>
  <si>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</si>
  <si>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</si>
  <si>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</si>
  <si>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</si>
  <si>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</si>
  <si>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</si>
  <si>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</si>
  <si>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</si>
  <si>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</si>
  <si>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</si>
  <si>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</si>
  <si>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</si>
  <si>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</si>
  <si>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</si>
  <si>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</si>
  <si>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</si>
  <si>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</si>
  <si>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</si>
  <si>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</si>
  <si>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</si>
  <si>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</si>
  <si>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</si>
  <si>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</si>
  <si>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</si>
  <si>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</si>
  <si>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</si>
  <si>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</si>
  <si>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</si>
  <si>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</si>
  <si>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</si>
  <si>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</si>
  <si>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</si>
  <si>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</si>
  <si>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</si>
  <si>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</si>
  <si>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</si>
  <si>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</si>
  <si>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</si>
  <si>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</si>
  <si>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</si>
  <si>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</si>
  <si>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</si>
  <si>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</si>
  <si>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</si>
  <si>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</si>
  <si>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</si>
  <si>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</si>
  <si>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</si>
  <si>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</si>
  <si>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</si>
  <si>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</si>
  <si>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</si>
  <si>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</si>
  <si>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</si>
  <si>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</si>
  <si>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</si>
  <si>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</si>
  <si>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</si>
  <si>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</si>
  <si>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</si>
  <si>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</si>
  <si>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</si>
  <si>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</si>
  <si>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</si>
  <si>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</si>
  <si>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</si>
  <si>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</si>
  <si>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</si>
  <si>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</si>
  <si>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</si>
  <si>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</si>
  <si>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</si>
  <si>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</si>
  <si>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</si>
  <si>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</si>
  <si>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</si>
  <si>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</si>
  <si>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</si>
  <si>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</si>
  <si>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</si>
  <si>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</si>
  <si>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</si>
  <si>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</si>
  <si>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</si>
  <si>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</si>
  <si>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</si>
  <si>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</si>
  <si>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</si>
  <si>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</si>
  <si>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</si>
  <si>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</si>
  <si>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</si>
  <si>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</si>
  <si>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</si>
  <si>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</si>
  <si>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</si>
  <si>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</si>
  <si>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</si>
  <si>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</si>
  <si>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</si>
  <si>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</si>
  <si>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</si>
  <si>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</si>
  <si>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</si>
  <si>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</si>
  <si>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</si>
  <si>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</si>
  <si>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</si>
  <si>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</si>
  <si>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</si>
  <si>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</si>
  <si>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</si>
  <si>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</si>
  <si>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</si>
  <si>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</si>
  <si>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</si>
  <si>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</si>
  <si>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</si>
  <si>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</si>
  <si>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</si>
  <si>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</si>
  <si>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</si>
  <si>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</si>
  <si>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</si>
  <si>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</si>
  <si>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</si>
  <si>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</si>
  <si>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</si>
  <si>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</si>
  <si>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</si>
  <si>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</si>
  <si>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</si>
  <si>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</si>
  <si>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</si>
  <si>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</si>
  <si>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</si>
  <si>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</si>
  <si>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</si>
  <si>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</si>
  <si>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</si>
  <si>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</si>
  <si>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</si>
  <si>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</si>
  <si>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</si>
  <si>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</si>
  <si>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</si>
  <si>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</si>
  <si>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</si>
  <si>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</si>
  <si>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</si>
  <si>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</si>
  <si>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</si>
  <si>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</si>
  <si>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</si>
  <si>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</si>
  <si>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</si>
  <si>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</si>
  <si>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</si>
  <si>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</si>
  <si>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</si>
  <si>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</si>
  <si>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</si>
  <si>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</si>
  <si>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</si>
  <si>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</si>
  <si>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</si>
  <si>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</si>
  <si>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</si>
  <si>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</si>
  <si>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</si>
  <si>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</si>
  <si>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</si>
  <si>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</si>
  <si>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</si>
  <si>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</si>
  <si>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</si>
  <si>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</si>
  <si>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</si>
  <si>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</si>
  <si>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</si>
  <si>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</si>
  <si>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</si>
  <si>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</si>
  <si>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</si>
  <si>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</si>
  <si>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</si>
  <si>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</si>
  <si>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</si>
  <si>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</si>
  <si>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</si>
  <si>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</si>
  <si>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</si>
  <si>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</si>
  <si>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</si>
  <si>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</si>
  <si>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</si>
  <si>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</si>
  <si>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</si>
  <si>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</si>
  <si>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</si>
  <si>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</si>
  <si>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</si>
  <si>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</si>
  <si>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</si>
  <si>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</si>
  <si>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</si>
  <si>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</si>
  <si>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</si>
  <si>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</si>
  <si>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</si>
  <si>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</si>
  <si>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</si>
  <si>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</si>
  <si>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</si>
  <si>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</si>
  <si>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</si>
  <si>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</si>
  <si>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</si>
  <si>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</si>
  <si>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</si>
  <si>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</si>
  <si>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</si>
  <si>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</si>
  <si>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</si>
  <si>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</si>
  <si>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</si>
  <si>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</si>
  <si>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</si>
  <si>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</si>
  <si>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</si>
  <si>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</si>
  <si>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</si>
  <si>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</si>
  <si>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</si>
  <si>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</si>
  <si>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</si>
  <si>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</si>
  <si>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</si>
  <si>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</si>
  <si>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</si>
  <si>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</si>
  <si>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</si>
  <si>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</si>
  <si>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</si>
  <si>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</si>
  <si>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</si>
  <si>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</si>
  <si>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</si>
  <si>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</si>
  <si>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</si>
  <si>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</si>
  <si>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</si>
  <si>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</si>
  <si>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</si>
  <si>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</si>
  <si>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</si>
  <si>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</si>
  <si>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</si>
  <si>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</si>
  <si>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</si>
  <si>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</si>
  <si>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</si>
  <si>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</si>
  <si>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</si>
  <si>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</si>
  <si>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</si>
  <si>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</si>
  <si>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</si>
  <si>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</si>
  <si>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</si>
  <si>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</si>
  <si>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</si>
  <si>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</si>
  <si>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</si>
  <si>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</si>
  <si>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</si>
  <si>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</si>
  <si>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</si>
  <si>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</si>
  <si>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</si>
  <si>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</si>
  <si>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</si>
  <si>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</si>
  <si>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</si>
  <si>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</si>
  <si>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</si>
  <si>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</si>
  <si>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</si>
  <si>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</si>
  <si>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</si>
  <si>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</si>
  <si>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</si>
  <si>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</si>
  <si>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</si>
  <si>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</si>
  <si>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</si>
  <si>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</si>
  <si>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</si>
  <si>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</si>
  <si>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</si>
  <si>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</si>
  <si>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</si>
  <si>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</si>
  <si>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</si>
  <si>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</si>
  <si>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</si>
  <si>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</si>
  <si>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</si>
  <si>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</si>
  <si>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</si>
  <si>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</si>
  <si>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</si>
  <si>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</si>
  <si>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</si>
  <si>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</si>
  <si>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</si>
  <si>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</si>
  <si>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</si>
  <si>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</si>
  <si>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</si>
  <si>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</si>
  <si>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</si>
  <si>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</si>
  <si>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</si>
  <si>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</si>
  <si>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</si>
  <si>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</si>
  <si>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</si>
  <si>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</si>
  <si>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</si>
  <si>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</si>
  <si>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</si>
  <si>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</si>
  <si>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</si>
  <si>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</si>
  <si>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</si>
  <si>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</si>
  <si>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</si>
  <si>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</si>
  <si>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</si>
  <si>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</si>
  <si>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</si>
  <si>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</si>
  <si>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</si>
  <si>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</si>
  <si>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</si>
  <si>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</si>
  <si>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</si>
  <si>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</si>
  <si>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</si>
  <si>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</si>
  <si>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</si>
  <si>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</si>
  <si>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</si>
  <si>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</si>
  <si>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</si>
  <si>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</si>
  <si>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</si>
  <si>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</si>
  <si>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</si>
  <si>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</si>
  <si>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</si>
  <si>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</si>
  <si>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</si>
  <si>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</si>
  <si>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</si>
  <si>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</si>
  <si>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</si>
  <si>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</si>
  <si>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</si>
  <si>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</si>
  <si>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</si>
  <si>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</si>
  <si>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</si>
  <si>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</si>
  <si>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</si>
  <si>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</si>
  <si>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</si>
  <si>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</si>
  <si>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</si>
  <si>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</si>
  <si>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</si>
  <si>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</si>
  <si>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</si>
  <si>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</si>
  <si>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</si>
  <si>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</si>
  <si>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</si>
  <si>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</si>
  <si>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</si>
  <si>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</si>
  <si>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</si>
  <si>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</si>
  <si>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</si>
  <si>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</si>
  <si>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</si>
  <si>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</si>
  <si>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</si>
  <si>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</si>
  <si>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</si>
  <si>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</si>
  <si>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</si>
  <si>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</si>
  <si>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</si>
  <si>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</si>
  <si>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</si>
  <si>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</si>
  <si>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</si>
  <si>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</si>
  <si>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</si>
  <si>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</si>
  <si>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</si>
  <si>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</si>
  <si>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</si>
  <si>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</si>
  <si>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</si>
  <si>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</si>
  <si>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</si>
  <si>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</si>
  <si>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</si>
  <si>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</si>
  <si>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</si>
  <si>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</si>
  <si>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</si>
  <si>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</si>
  <si>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</si>
  <si>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</si>
  <si>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</si>
  <si>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</si>
  <si>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</si>
  <si>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</si>
  <si>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</si>
  <si>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</si>
  <si>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</si>
  <si>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</si>
  <si>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</si>
  <si>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</si>
  <si>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</si>
  <si>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</si>
  <si>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</si>
  <si>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</si>
  <si>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</si>
  <si>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</si>
  <si>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</si>
  <si>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</si>
  <si>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</si>
  <si>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</si>
  <si>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</si>
  <si>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</si>
  <si>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</si>
  <si>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</si>
  <si>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</si>
  <si>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</si>
  <si>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</si>
  <si>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</si>
  <si>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</si>
  <si>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</si>
  <si>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</si>
  <si>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</si>
  <si>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</si>
  <si>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</si>
  <si>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</si>
  <si>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</si>
  <si>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</si>
  <si>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</si>
  <si>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</si>
  <si>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</si>
  <si>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</si>
  <si>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</si>
  <si>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</si>
  <si>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</si>
  <si>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</si>
  <si>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</si>
  <si>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</si>
  <si>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</si>
  <si>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</si>
  <si>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</si>
  <si>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</si>
  <si>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</si>
  <si>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</si>
  <si>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</si>
  <si>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</si>
  <si>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</si>
  <si>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</si>
  <si>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</si>
  <si>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</si>
  <si>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</si>
  <si>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</si>
  <si>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</si>
  <si>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</si>
  <si>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</si>
  <si>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</si>
  <si>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</si>
  <si>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</si>
  <si>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</si>
  <si>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</si>
  <si>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</si>
  <si>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</si>
  <si>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</si>
  <si>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</si>
  <si>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</si>
  <si>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</si>
  <si>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</si>
  <si>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</si>
  <si>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</si>
  <si>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</si>
  <si>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</si>
  <si>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</si>
  <si>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</si>
  <si>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</si>
  <si>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</si>
  <si>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</si>
  <si>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</si>
  <si>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</si>
  <si>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</si>
  <si>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</si>
  <si>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</si>
  <si>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</si>
  <si>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</si>
  <si>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</si>
  <si>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</si>
  <si>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</si>
  <si>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</si>
  <si>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</si>
  <si>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</si>
  <si>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</si>
  <si>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</si>
  <si>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</si>
  <si>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</si>
  <si>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</si>
  <si>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</si>
  <si>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</si>
  <si>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</si>
  <si>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</si>
  <si>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</si>
  <si>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</si>
  <si>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</si>
  <si>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</si>
  <si>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</si>
  <si>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</si>
  <si>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</si>
  <si>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</si>
  <si>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</si>
  <si>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</si>
  <si>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</si>
  <si>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</si>
  <si>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</si>
  <si>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</si>
  <si>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</si>
  <si>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</si>
  <si>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</si>
  <si>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</si>
  <si>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</si>
  <si>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</si>
  <si>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</si>
  <si>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</si>
  <si>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</si>
  <si>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</si>
  <si>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</si>
  <si>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</si>
  <si>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</si>
  <si>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</si>
  <si>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</si>
  <si>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</si>
  <si>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</si>
  <si>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</si>
  <si>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</si>
  <si>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</si>
  <si>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</si>
  <si>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</si>
  <si>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</si>
  <si>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</si>
  <si>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</si>
  <si>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</si>
  <si>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</si>
  <si>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</si>
  <si>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</si>
  <si>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</si>
  <si>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</si>
  <si>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</si>
  <si>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</si>
  <si>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</si>
  <si>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</si>
  <si>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</si>
  <si>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</si>
  <si>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</si>
  <si>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</si>
  <si>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</si>
  <si>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</si>
  <si>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</si>
  <si>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</si>
  <si>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</si>
  <si>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</si>
  <si>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</si>
  <si>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</si>
  <si>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</si>
  <si>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</si>
  <si>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</si>
  <si>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</si>
  <si>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</si>
  <si>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</si>
  <si>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</si>
  <si>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</si>
  <si>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</si>
  <si>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</si>
  <si>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</si>
  <si>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</si>
  <si>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</si>
  <si>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</si>
  <si>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</si>
  <si>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</si>
  <si>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</si>
  <si>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</si>
  <si>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</si>
  <si>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</si>
  <si>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</si>
  <si>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</si>
  <si>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</si>
  <si>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</si>
  <si>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</si>
  <si>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</si>
  <si>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</si>
  <si>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</si>
  <si>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</si>
  <si>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</si>
  <si>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</si>
  <si>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</si>
  <si>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</si>
  <si>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</si>
  <si>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</si>
  <si>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</si>
  <si>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</si>
  <si>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</si>
  <si>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</si>
  <si>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</si>
  <si>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</si>
  <si>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</si>
  <si>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</si>
  <si>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</si>
  <si>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</si>
  <si>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</si>
  <si>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</si>
  <si>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</si>
  <si>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</si>
  <si>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</si>
  <si>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</si>
  <si>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</si>
  <si>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</si>
  <si>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</si>
  <si>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</si>
  <si>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</si>
  <si>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</si>
  <si>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</si>
  <si>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</si>
  <si>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</si>
  <si>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</si>
  <si>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</si>
  <si>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</si>
  <si>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</si>
  <si>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</si>
  <si>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</si>
  <si>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</si>
  <si>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</si>
  <si>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</si>
  <si>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</si>
  <si>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</si>
  <si>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</si>
  <si>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</si>
  <si>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</si>
  <si>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</si>
  <si>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</si>
  <si>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</si>
  <si>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</si>
  <si>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</si>
  <si>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</si>
  <si>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</si>
  <si>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</si>
  <si>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</si>
  <si>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</si>
  <si>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</si>
  <si>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</si>
  <si>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</si>
  <si>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</si>
  <si>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</si>
  <si>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</si>
  <si>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</si>
  <si>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</si>
  <si>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</si>
  <si>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</si>
  <si>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</si>
  <si>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</si>
  <si>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</si>
  <si>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</si>
  <si>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</si>
  <si>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</si>
  <si>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</si>
  <si>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</si>
  <si>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</si>
  <si>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</si>
  <si>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</si>
  <si>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</si>
  <si>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</si>
  <si>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</si>
  <si>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</si>
  <si>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</si>
  <si>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</si>
  <si>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</si>
  <si>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</si>
  <si>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</si>
  <si>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</si>
  <si>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</si>
  <si>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</si>
  <si>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</si>
  <si>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</si>
  <si>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</si>
  <si>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</si>
  <si>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</si>
  <si>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</si>
  <si>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</si>
  <si>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</si>
  <si>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</si>
  <si>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</si>
  <si>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</si>
  <si>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</si>
  <si>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</si>
  <si>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</si>
  <si>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</si>
  <si>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</si>
  <si>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</si>
  <si>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</si>
  <si>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</si>
  <si>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</si>
  <si>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</si>
  <si>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</si>
  <si>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</si>
  <si>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</si>
  <si>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</si>
  <si>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</si>
  <si>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</si>
  <si>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</si>
  <si>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</si>
  <si>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</si>
  <si>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</si>
  <si>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</si>
  <si>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</si>
  <si>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</si>
  <si>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</si>
  <si>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</si>
  <si>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</si>
  <si>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</si>
  <si>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</si>
  <si>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</si>
  <si>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</si>
  <si>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</si>
  <si>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</si>
  <si>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</si>
  <si>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</si>
  <si>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</si>
  <si>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</si>
  <si>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</si>
  <si>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</si>
  <si>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</si>
  <si>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</si>
  <si>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</si>
  <si>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</si>
  <si>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</si>
  <si>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</si>
  <si>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</si>
  <si>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</si>
  <si>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</si>
  <si>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</si>
  <si>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</si>
  <si>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</si>
  <si>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</si>
  <si>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</si>
  <si>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</si>
  <si>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</si>
  <si>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</si>
  <si>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</si>
  <si>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</si>
  <si>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</si>
  <si>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</si>
  <si>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</si>
  <si>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</si>
  <si>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</si>
  <si>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</si>
  <si>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</si>
  <si>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</si>
  <si>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</si>
  <si>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</si>
  <si>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</si>
  <si>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</si>
  <si>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</si>
  <si>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</si>
  <si>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</si>
  <si>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</si>
  <si>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</si>
  <si>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</si>
  <si>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</si>
  <si>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</si>
  <si>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</si>
  <si>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</si>
  <si>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</si>
  <si>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</si>
  <si>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</si>
  <si>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</si>
  <si>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</si>
  <si>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</si>
  <si>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</si>
  <si>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</si>
  <si>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</si>
  <si>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</si>
  <si>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</si>
  <si>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</si>
  <si>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</si>
  <si>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</si>
  <si>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</si>
  <si>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</si>
  <si>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</si>
  <si>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</si>
  <si>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</si>
  <si>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</si>
  <si>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</si>
  <si>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</si>
  <si>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</si>
  <si>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</si>
  <si>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</si>
  <si>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</si>
  <si>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</si>
  <si>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</si>
  <si>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</si>
  <si>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</si>
  <si>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</si>
  <si>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</si>
  <si>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</si>
  <si>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</si>
  <si>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</si>
  <si>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</si>
  <si>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</si>
  <si>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</si>
  <si>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</si>
  <si>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</si>
  <si>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</si>
  <si>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</si>
  <si>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</si>
  <si>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</si>
  <si>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</si>
  <si>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</si>
  <si>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</si>
  <si>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</si>
  <si>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</si>
  <si>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</si>
  <si>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</si>
  <si>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</si>
  <si>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</si>
  <si>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</si>
  <si>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</si>
  <si>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</si>
  <si>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</si>
  <si>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</si>
  <si>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</si>
  <si>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</si>
  <si>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</si>
  <si>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</si>
  <si>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</si>
  <si>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</si>
  <si>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</si>
  <si>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</si>
  <si>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</si>
  <si>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</si>
  <si>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</si>
  <si>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</si>
  <si>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</si>
  <si>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</si>
  <si>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</si>
  <si>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</si>
  <si>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</si>
  <si>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</si>
  <si>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</si>
  <si>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</si>
  <si>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</si>
  <si>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</si>
  <si>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</si>
  <si>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</si>
  <si>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</si>
  <si>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</si>
  <si>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</si>
  <si>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</si>
  <si>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</si>
  <si>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</si>
  <si>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</si>
  <si>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</si>
  <si>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</si>
  <si>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</si>
  <si>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</si>
  <si>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</si>
  <si>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</si>
  <si>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</si>
  <si>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</si>
  <si>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</si>
  <si>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</si>
  <si>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</si>
  <si>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</si>
  <si>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</si>
  <si>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</si>
  <si>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</si>
  <si>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</si>
  <si>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</si>
  <si>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</si>
  <si>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</si>
  <si>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</si>
  <si>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</si>
  <si>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</si>
  <si>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</si>
  <si>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</si>
  <si>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</si>
  <si>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</si>
  <si>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</si>
  <si>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</si>
  <si>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</si>
  <si>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</si>
  <si>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</si>
  <si>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</si>
  <si>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</si>
  <si>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</si>
  <si>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</si>
  <si>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</si>
  <si>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</si>
  <si>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</si>
  <si>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</si>
  <si>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</si>
  <si>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</si>
  <si>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</si>
  <si>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</si>
  <si>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</si>
  <si>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</si>
  <si>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</si>
  <si>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</si>
  <si>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</si>
  <si>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</si>
  <si>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</si>
  <si>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</si>
  <si>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</si>
  <si>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</si>
  <si>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</si>
  <si>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</si>
  <si>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</si>
  <si>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</si>
  <si>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</si>
  <si>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</si>
  <si>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</si>
  <si>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</si>
  <si>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</si>
  <si>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</si>
  <si>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</si>
  <si>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</si>
  <si>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</si>
  <si>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</si>
  <si>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</si>
  <si>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</si>
  <si>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</si>
  <si>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</si>
  <si>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</si>
  <si>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</si>
  <si>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</si>
  <si>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</si>
  <si>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</si>
  <si>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</si>
  <si>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</si>
  <si>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</si>
  <si>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</si>
  <si>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</si>
  <si>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</si>
  <si>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</si>
  <si>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</si>
  <si>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</si>
  <si>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</si>
  <si>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</si>
  <si>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</si>
  <si>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</si>
  <si>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</si>
  <si>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</si>
  <si>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</si>
  <si>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</si>
  <si>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</si>
  <si>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</si>
  <si>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</si>
  <si>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</si>
  <si>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</si>
  <si>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</si>
  <si>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</si>
  <si>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</si>
  <si>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</si>
  <si>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</si>
  <si>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</si>
  <si>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</si>
  <si>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</si>
  <si>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</si>
  <si>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</si>
  <si>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</si>
  <si>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</si>
  <si>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</si>
  <si>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</si>
  <si>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</si>
  <si>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</si>
  <si>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</si>
  <si>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</si>
  <si>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</si>
  <si>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</si>
  <si>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</si>
  <si>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</si>
  <si>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</si>
  <si>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</si>
  <si>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</si>
  <si>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</si>
  <si>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</si>
  <si>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</si>
  <si>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</si>
  <si>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</si>
  <si>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</si>
  <si>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</si>
  <si>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</si>
  <si>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</si>
  <si>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</si>
  <si>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</si>
  <si>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</si>
  <si>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</si>
  <si>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</si>
  <si>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</si>
  <si>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</si>
  <si>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</si>
  <si>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</si>
  <si>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</si>
  <si>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</si>
  <si>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</si>
  <si>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</si>
  <si>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</si>
  <si>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</si>
  <si>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</si>
  <si>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</si>
  <si>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</si>
  <si>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</si>
  <si>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</si>
  <si>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</si>
  <si>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</si>
  <si>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</si>
  <si>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</si>
  <si>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</si>
  <si>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</si>
  <si>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</si>
  <si>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</si>
  <si>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</si>
  <si>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</si>
  <si>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</si>
  <si>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</si>
  <si>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</si>
  <si>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</si>
  <si>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</si>
  <si>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</si>
  <si>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</si>
  <si>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</si>
  <si>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</si>
  <si>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</si>
  <si>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</si>
  <si>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</si>
  <si>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</si>
  <si>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</si>
  <si>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</si>
  <si>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</si>
  <si>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</si>
  <si>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</si>
  <si>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</si>
  <si>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</si>
  <si>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</si>
  <si>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</si>
  <si>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</si>
  <si>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</si>
  <si>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</si>
  <si>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</si>
  <si>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</si>
  <si>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</si>
  <si>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</si>
  <si>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</si>
  <si>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</si>
  <si>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</si>
  <si>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</si>
  <si>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</si>
  <si>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</si>
  <si>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</si>
  <si>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</si>
  <si>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</si>
  <si>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</si>
  <si>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</si>
  <si>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</si>
  <si>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</si>
  <si>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</si>
  <si>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</si>
  <si>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</si>
  <si>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</si>
  <si>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</si>
  <si>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</si>
  <si>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</si>
  <si>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</si>
  <si>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</si>
  <si>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</si>
  <si>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</si>
  <si>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</si>
  <si>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</si>
  <si>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</si>
  <si>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</si>
  <si>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</si>
  <si>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</si>
  <si>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</si>
  <si>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</si>
  <si>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</si>
  <si>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</si>
  <si>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</si>
  <si>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</si>
  <si>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</si>
  <si>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</si>
  <si>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</si>
  <si>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</si>
  <si>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</si>
  <si>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</si>
  <si>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</si>
  <si>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</si>
  <si>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</si>
  <si>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</si>
  <si>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</si>
  <si>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</si>
  <si>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</si>
  <si>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</si>
  <si>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</si>
  <si>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</si>
  <si>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</si>
  <si>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</si>
  <si>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</si>
  <si>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</si>
  <si>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</si>
  <si>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</si>
  <si>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</si>
  <si>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</si>
  <si>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</si>
  <si>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</si>
  <si>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</si>
  <si>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</si>
  <si>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</si>
  <si>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</si>
  <si>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</si>
  <si>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</si>
  <si>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</si>
  <si>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</si>
  <si>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</si>
  <si>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</si>
  <si>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</si>
  <si>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</si>
  <si>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</si>
  <si>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</si>
  <si>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</si>
  <si>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</si>
  <si>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</si>
  <si>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</si>
  <si>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</si>
  <si>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</si>
  <si>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</si>
  <si>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</si>
  <si>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</si>
  <si>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</si>
  <si>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</si>
  <si>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</si>
  <si>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</si>
  <si>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</si>
  <si>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</si>
  <si>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</si>
  <si>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</si>
  <si>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</si>
  <si>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</si>
  <si>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</si>
  <si>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</si>
  <si>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</si>
  <si>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</si>
  <si>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</si>
  <si>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</si>
  <si>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</si>
  <si>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</si>
  <si>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</si>
  <si>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</si>
  <si>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</si>
  <si>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</si>
  <si>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</si>
  <si>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</si>
  <si>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</si>
  <si>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</si>
  <si>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</si>
  <si>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</si>
  <si>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</si>
  <si>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</si>
  <si>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</si>
  <si>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</si>
  <si>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</si>
  <si>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</si>
  <si>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</si>
  <si>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</si>
  <si>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</si>
  <si>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</si>
  <si>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</si>
  <si>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</si>
  <si>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</si>
  <si>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</si>
  <si>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</si>
  <si>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</si>
  <si>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</si>
  <si>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</si>
  <si>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</si>
  <si>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</si>
  <si>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</si>
  <si>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</si>
  <si>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</si>
  <si>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</si>
  <si>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</si>
  <si>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</si>
  <si>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</si>
  <si>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</si>
  <si>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</si>
  <si>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</si>
  <si>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</si>
  <si>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</si>
  <si>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</si>
  <si>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</si>
  <si>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</si>
  <si>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</si>
  <si>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</si>
  <si>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</si>
  <si>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</si>
  <si>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</si>
  <si>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</si>
  <si>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</si>
  <si>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</si>
  <si>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</si>
  <si>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</si>
  <si>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</si>
  <si>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</si>
  <si>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</si>
  <si>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</si>
  <si>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</si>
  <si>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</si>
  <si>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</si>
  <si>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</si>
  <si>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</si>
  <si>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</si>
  <si>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</si>
  <si>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</si>
  <si>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</si>
  <si>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</si>
  <si>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</si>
  <si>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</si>
  <si>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</si>
  <si>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</si>
  <si>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</si>
  <si>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</si>
  <si>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</si>
  <si>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</si>
  <si>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</si>
  <si>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</si>
  <si>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</si>
  <si>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</si>
  <si>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</si>
  <si>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</si>
  <si>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</si>
  <si>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</si>
  <si>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</si>
  <si>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</si>
  <si>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</si>
  <si>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</si>
  <si>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</si>
  <si>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</si>
  <si>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</si>
  <si>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</si>
  <si>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</si>
  <si>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</si>
  <si>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</si>
  <si>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</si>
  <si>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</si>
  <si>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</si>
  <si>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</si>
  <si>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</si>
  <si>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</si>
  <si>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</si>
  <si>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</si>
  <si>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</si>
  <si>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</si>
  <si>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</si>
  <si>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</si>
  <si>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</si>
  <si>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</si>
  <si>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</si>
  <si>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</si>
  <si>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</si>
  <si>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</si>
  <si>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</si>
  <si>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</si>
  <si>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</si>
  <si>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</si>
  <si>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</si>
  <si>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</si>
  <si>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</si>
  <si>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</si>
  <si>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</si>
  <si>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</si>
  <si>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</si>
  <si>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</si>
  <si>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</si>
  <si>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</si>
  <si>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</si>
  <si>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</si>
  <si>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</si>
  <si>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</si>
  <si>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</si>
  <si>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</si>
  <si>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</si>
  <si>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</si>
  <si>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</si>
  <si>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</si>
  <si>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</si>
  <si>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</si>
  <si>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</si>
  <si>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</si>
  <si>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</si>
  <si>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</si>
  <si>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</si>
  <si>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</si>
  <si>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</si>
  <si>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</si>
  <si>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</si>
  <si>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</si>
  <si>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</si>
  <si>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</si>
  <si>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</si>
  <si>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</si>
  <si>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</si>
  <si>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</si>
  <si>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</si>
  <si>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</si>
  <si>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</si>
  <si>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</si>
  <si>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</si>
  <si>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</si>
  <si>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</si>
  <si>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</si>
  <si>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</si>
  <si>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</si>
  <si>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</si>
  <si>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</si>
  <si>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</si>
  <si>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</si>
  <si>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</si>
  <si>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</si>
  <si>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</si>
  <si>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</si>
  <si>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</si>
  <si>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</si>
  <si>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</si>
  <si>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</si>
  <si>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</si>
  <si>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</si>
  <si>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</si>
  <si>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</si>
  <si>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</si>
  <si>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</si>
  <si>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</si>
  <si>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</si>
  <si>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</si>
  <si>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</si>
  <si>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</si>
  <si>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</si>
  <si>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</si>
  <si>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</si>
  <si>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</si>
  <si>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</si>
  <si>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</si>
  <si>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</si>
  <si>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</si>
  <si>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</si>
  <si>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</si>
  <si>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</si>
  <si>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</si>
  <si>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</si>
  <si>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</si>
  <si>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</si>
  <si>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</si>
  <si>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</si>
  <si>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</si>
  <si>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</si>
  <si>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</si>
  <si>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</si>
  <si>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</si>
  <si>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</si>
  <si>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</si>
  <si>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</si>
  <si>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</si>
  <si>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</si>
  <si>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</si>
  <si>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</si>
  <si>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</si>
  <si>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</si>
  <si>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</si>
  <si>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</si>
  <si>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</si>
  <si>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</si>
  <si>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</si>
  <si>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</si>
  <si>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</si>
  <si>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</si>
  <si>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</si>
  <si>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</si>
  <si>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</si>
  <si>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</si>
  <si>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</si>
  <si>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</si>
  <si>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</si>
  <si>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</si>
  <si>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</si>
  <si>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</si>
  <si>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</si>
  <si>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</si>
  <si>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</si>
  <si>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</si>
  <si>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</si>
  <si>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</si>
  <si>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</si>
  <si>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</si>
  <si>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</si>
  <si>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</si>
  <si>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</si>
  <si>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</si>
  <si>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</si>
  <si>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</si>
  <si>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</si>
  <si>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</si>
  <si>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</si>
  <si>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</si>
  <si>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</si>
  <si>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</si>
  <si>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</si>
  <si>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</si>
  <si>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</si>
  <si>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</si>
  <si>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</si>
  <si>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</si>
  <si>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</si>
  <si>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</si>
  <si>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</si>
  <si>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</si>
  <si>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</si>
  <si>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</si>
  <si>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</si>
  <si>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</si>
  <si>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</si>
  <si>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</si>
  <si>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</si>
  <si>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</si>
  <si>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</si>
  <si>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</si>
  <si>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</si>
  <si>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</si>
  <si>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</si>
  <si>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</si>
  <si>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</si>
  <si>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</si>
  <si>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</si>
  <si>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</si>
  <si>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</si>
  <si>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</si>
  <si>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</si>
  <si>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</si>
  <si>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</si>
  <si>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</si>
  <si>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</si>
  <si>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</si>
  <si>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</si>
  <si>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</si>
  <si>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</si>
  <si>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</si>
  <si>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</si>
  <si>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</si>
  <si>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</si>
  <si>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</si>
  <si>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</si>
  <si>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</si>
  <si>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</si>
  <si>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</si>
  <si>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</si>
  <si>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</si>
  <si>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</si>
  <si>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</si>
  <si>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</si>
  <si>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</si>
  <si>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</si>
  <si>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</si>
  <si>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</si>
  <si>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</si>
  <si>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</si>
  <si>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</si>
  <si>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</si>
  <si>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</si>
  <si>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</si>
  <si>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</si>
  <si>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</si>
  <si>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</si>
  <si>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</si>
  <si>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</si>
  <si>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</si>
  <si>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</si>
  <si>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</si>
  <si>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</si>
  <si>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</si>
  <si>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</si>
  <si>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</si>
  <si>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</si>
  <si>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</si>
  <si>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</si>
  <si>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</si>
  <si>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</si>
  <si>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</si>
  <si>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</si>
  <si>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</si>
  <si>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</si>
  <si>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</si>
  <si>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</si>
  <si>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</si>
  <si>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</si>
  <si>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</si>
  <si>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</si>
  <si>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</si>
  <si>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</si>
  <si>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</si>
  <si>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</si>
  <si>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</si>
  <si>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</si>
  <si>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</si>
  <si>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</si>
  <si>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</si>
  <si>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</si>
  <si>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</si>
  <si>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</si>
  <si>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</si>
  <si>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</si>
  <si>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</si>
  <si>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</si>
  <si>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</si>
  <si>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</si>
  <si>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</si>
  <si>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</si>
  <si>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</si>
  <si>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</si>
  <si>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</si>
  <si>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</si>
  <si>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</si>
  <si>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</si>
  <si>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</si>
  <si>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</si>
  <si>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</si>
  <si>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</si>
  <si>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</si>
  <si>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</si>
  <si>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</si>
  <si>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</si>
  <si>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</si>
  <si>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</si>
  <si>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</si>
  <si>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</si>
  <si>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</si>
  <si>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</si>
  <si>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</si>
  <si>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</si>
  <si>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</si>
  <si>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</si>
  <si>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</si>
  <si>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</si>
  <si>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</si>
  <si>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</si>
  <si>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</si>
  <si>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</si>
  <si>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</si>
  <si>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</si>
  <si>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</si>
  <si>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</si>
  <si>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</si>
  <si>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</si>
  <si>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</si>
  <si>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</si>
  <si>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</si>
  <si>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</si>
  <si>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</si>
  <si>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</si>
  <si>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</si>
  <si>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</si>
  <si>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</si>
  <si>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</si>
  <si>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</si>
  <si>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</si>
  <si>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</si>
  <si>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</si>
  <si>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</si>
  <si>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</si>
  <si>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</si>
  <si>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</si>
  <si>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</si>
  <si>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</si>
  <si>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</si>
  <si>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</si>
  <si>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</si>
  <si>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</si>
  <si>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</si>
  <si>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</si>
  <si>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</si>
  <si>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</si>
  <si>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</si>
  <si>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</si>
  <si>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</si>
  <si>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</si>
  <si>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</si>
  <si>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</si>
  <si>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</si>
  <si>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</si>
  <si>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</si>
  <si>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</si>
  <si>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</si>
  <si>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</si>
  <si>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</si>
  <si>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</si>
  <si>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</si>
  <si>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</si>
  <si>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</si>
  <si>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</si>
  <si>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</si>
  <si>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</si>
  <si>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</si>
  <si>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</si>
  <si>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</si>
  <si>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</si>
  <si>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</si>
  <si>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</si>
  <si>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</si>
  <si>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</si>
  <si>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</si>
  <si>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</si>
  <si>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</si>
  <si>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</si>
  <si>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</si>
  <si>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</si>
  <si>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</si>
  <si>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</si>
  <si>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</si>
  <si>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</si>
  <si>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</si>
  <si>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</si>
  <si>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</si>
  <si>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</si>
  <si>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</si>
  <si>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</si>
  <si>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</si>
  <si>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</si>
  <si>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</si>
  <si>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</si>
  <si>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</si>
  <si>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</si>
  <si>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</si>
  <si>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</si>
  <si>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</si>
  <si>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</si>
  <si>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</si>
  <si>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</si>
  <si>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</si>
  <si>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</si>
  <si>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</si>
  <si>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</si>
  <si>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</si>
  <si>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</si>
  <si>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</si>
  <si>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</si>
  <si>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</si>
  <si>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</si>
  <si>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</si>
  <si>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</si>
  <si>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</si>
  <si>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</si>
  <si>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</si>
  <si>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</si>
  <si>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</si>
  <si>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</si>
  <si>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</si>
  <si>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</si>
  <si>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</si>
  <si>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</si>
  <si>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</si>
  <si>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</si>
  <si>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</si>
  <si>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</si>
  <si>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</si>
  <si>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</si>
  <si>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</si>
  <si>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</si>
  <si>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</si>
  <si>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</si>
  <si>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</si>
  <si>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</si>
  <si>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</si>
  <si>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</si>
  <si>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</si>
  <si>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</si>
  <si>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</si>
  <si>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</si>
  <si>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</si>
  <si>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</si>
  <si>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</si>
  <si>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</si>
  <si>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</si>
  <si>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</si>
  <si>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</si>
  <si>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</si>
  <si>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</si>
  <si>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</si>
  <si>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</si>
  <si>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</si>
  <si>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</si>
  <si>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</si>
  <si>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</si>
  <si>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</si>
  <si>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</si>
  <si>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</si>
  <si>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</si>
  <si>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</si>
  <si>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</si>
  <si>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</si>
  <si>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</si>
  <si>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</si>
  <si>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</si>
  <si>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</si>
  <si>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</si>
  <si>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</si>
  <si>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</si>
  <si>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</si>
  <si>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</si>
  <si>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</si>
  <si>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</si>
  <si>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</si>
  <si>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</si>
  <si>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</si>
  <si>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</si>
  <si>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</si>
  <si>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</si>
  <si>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</si>
  <si>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</si>
  <si>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</si>
  <si>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</si>
  <si>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</si>
  <si>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</si>
  <si>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</si>
  <si>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</si>
  <si>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</si>
  <si>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</si>
  <si>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</si>
  <si>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</si>
  <si>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</si>
  <si>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</si>
  <si>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</si>
  <si>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</si>
  <si>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</si>
  <si>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</si>
  <si>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</si>
  <si>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</si>
  <si>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</si>
  <si>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</si>
  <si>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</si>
  <si>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</si>
  <si>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</si>
  <si>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</si>
  <si>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</si>
  <si>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</si>
  <si>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</si>
  <si>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</si>
  <si>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</si>
  <si>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</si>
  <si>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</si>
  <si>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</si>
  <si>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</si>
  <si>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</si>
  <si>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</si>
  <si>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</si>
  <si>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</si>
  <si>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</si>
  <si>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</si>
  <si>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</si>
  <si>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</si>
  <si>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</si>
  <si>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</si>
  <si>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</si>
  <si>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</si>
  <si>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</si>
  <si>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</si>
  <si>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</si>
  <si>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</si>
  <si>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</si>
  <si>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</si>
  <si>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</si>
  <si>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</si>
  <si>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</si>
  <si>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</si>
  <si>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</si>
  <si>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</si>
  <si>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</si>
  <si>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</si>
  <si>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</si>
  <si>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</si>
  <si>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</si>
  <si>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</si>
  <si>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</si>
  <si>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</si>
  <si>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</si>
  <si>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</si>
  <si>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</si>
  <si>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</si>
  <si>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</si>
  <si>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</si>
  <si>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</si>
  <si>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</si>
  <si>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</si>
  <si>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</si>
  <si>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</si>
  <si>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</si>
  <si>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</si>
  <si>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</si>
  <si>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</si>
  <si>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</si>
  <si>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</si>
  <si>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</si>
  <si>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</si>
  <si>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</si>
  <si>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</si>
  <si>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</si>
  <si>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</si>
  <si>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</si>
  <si>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</si>
  <si>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</si>
  <si>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</si>
  <si>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</si>
  <si>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</si>
  <si>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</si>
  <si>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</si>
  <si>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</si>
  <si>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</si>
  <si>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</si>
  <si>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</si>
  <si>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</si>
  <si>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</si>
  <si>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</si>
  <si>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</si>
  <si>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</si>
  <si>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</si>
  <si>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</si>
  <si>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</si>
  <si>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</si>
  <si>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</si>
  <si>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</si>
  <si>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</si>
  <si>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</si>
  <si>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</si>
  <si>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</si>
  <si>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</si>
  <si>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</si>
  <si>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</si>
  <si>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</si>
  <si>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</si>
  <si>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</si>
  <si>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</si>
  <si>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</si>
  <si>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</si>
  <si>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</si>
  <si>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</si>
  <si>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</si>
  <si>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</si>
  <si>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</si>
  <si>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</si>
  <si>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</si>
  <si>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</si>
  <si>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</si>
  <si>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</si>
  <si>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</si>
  <si>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</si>
  <si>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</si>
  <si>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</si>
  <si>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</si>
  <si>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</si>
  <si>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</si>
  <si>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</si>
  <si>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</si>
  <si>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</si>
  <si>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</si>
  <si>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</si>
  <si>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</si>
  <si>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</si>
  <si>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</si>
  <si>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</si>
  <si>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</si>
  <si>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</si>
  <si>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</si>
  <si>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</si>
  <si>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</si>
  <si>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</si>
  <si>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</si>
  <si>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</si>
  <si>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</si>
  <si>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</si>
  <si>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</si>
  <si>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</si>
  <si>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</si>
  <si>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</si>
  <si>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</si>
  <si>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</si>
  <si>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</si>
  <si>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</si>
  <si>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</si>
  <si>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</si>
  <si>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</si>
  <si>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</si>
  <si>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</si>
  <si>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</si>
  <si>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</si>
  <si>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</si>
  <si>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</si>
  <si>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</si>
  <si>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</si>
  <si>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</si>
  <si>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</si>
  <si>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</si>
  <si>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</si>
  <si>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</si>
  <si>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</si>
  <si>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</si>
  <si>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</si>
  <si>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</si>
  <si>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</si>
  <si>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</si>
  <si>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</si>
  <si>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</si>
  <si>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</si>
  <si>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</si>
  <si>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</si>
  <si>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</si>
  <si>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</si>
  <si>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</si>
  <si>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</si>
  <si>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</si>
  <si>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</si>
  <si>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</si>
  <si>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</si>
  <si>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</si>
  <si>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</si>
  <si>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</si>
  <si>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</si>
  <si>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</si>
  <si>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</si>
  <si>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</si>
  <si>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</si>
  <si>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</si>
  <si>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</si>
  <si>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</si>
  <si>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</si>
  <si>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</si>
  <si>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</si>
  <si>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</si>
  <si>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</si>
  <si>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</si>
  <si>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</si>
  <si>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</si>
  <si>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</si>
  <si>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</si>
  <si>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</si>
  <si>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</si>
  <si>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</si>
  <si>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</si>
  <si>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</si>
  <si>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</si>
  <si>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</si>
  <si>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</si>
  <si>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</si>
  <si>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</si>
  <si>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</si>
  <si>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</si>
  <si>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</si>
  <si>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</si>
  <si>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</si>
  <si>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</si>
  <si>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</si>
  <si>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</si>
  <si>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</si>
  <si>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</si>
  <si>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</si>
  <si>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</si>
  <si>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</si>
  <si>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</si>
  <si>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</si>
  <si>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</si>
  <si>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</si>
  <si>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</si>
  <si>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</si>
  <si>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</si>
  <si>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</si>
  <si>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</si>
  <si>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</si>
  <si>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</si>
  <si>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</si>
  <si>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</si>
  <si>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</si>
  <si>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</si>
  <si>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</si>
  <si>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</si>
  <si>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</si>
  <si>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</si>
  <si>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</si>
  <si>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</si>
  <si>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</si>
  <si>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</si>
  <si>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</si>
  <si>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</si>
  <si>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</si>
  <si>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</si>
  <si>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</si>
  <si>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</si>
  <si>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</si>
  <si>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</si>
  <si>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</si>
  <si>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</si>
  <si>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</si>
  <si>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</si>
  <si>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</si>
  <si>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</si>
  <si>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</si>
  <si>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</si>
  <si>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</si>
  <si>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</si>
  <si>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</si>
  <si>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</si>
  <si>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</si>
  <si>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</si>
  <si>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</si>
  <si>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</si>
  <si>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</si>
  <si>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</si>
  <si>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</si>
  <si>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</si>
  <si>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</si>
  <si>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</si>
  <si>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</si>
  <si>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</si>
  <si>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</si>
  <si>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</si>
  <si>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</si>
  <si>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</si>
  <si>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</si>
  <si>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</si>
  <si>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</si>
  <si>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</si>
  <si>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</si>
  <si>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</si>
  <si>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</si>
  <si>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</si>
  <si>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</si>
  <si>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</si>
  <si>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</si>
  <si>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</si>
  <si>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</si>
  <si>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</si>
  <si>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</si>
  <si>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</si>
  <si>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</si>
  <si>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</si>
  <si>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</si>
  <si>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</si>
  <si>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</si>
  <si>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</si>
  <si>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</si>
  <si>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</si>
  <si>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</si>
  <si>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</si>
  <si>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</si>
  <si>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</si>
  <si>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</si>
  <si>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</si>
  <si>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</si>
  <si>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</si>
  <si>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</si>
  <si>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</si>
  <si>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</si>
  <si>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</si>
  <si>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</si>
  <si>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</si>
  <si>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</si>
  <si>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</si>
  <si>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</si>
  <si>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</si>
  <si>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</si>
  <si>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</si>
  <si>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</si>
  <si>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</si>
  <si>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</si>
  <si>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</si>
  <si>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</si>
  <si>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</si>
  <si>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</si>
  <si>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</si>
  <si>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</si>
  <si>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</si>
  <si>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</si>
  <si>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</si>
  <si>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</si>
  <si>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</si>
  <si>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</si>
  <si>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</si>
  <si>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</si>
  <si>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</si>
  <si>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</si>
  <si>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</si>
  <si>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</si>
  <si>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</si>
  <si>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</si>
  <si>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</si>
  <si>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</si>
  <si>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</si>
  <si>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</si>
  <si>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</si>
  <si>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</si>
  <si>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</si>
  <si>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</si>
  <si>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</si>
  <si>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</si>
  <si>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</si>
  <si>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</si>
  <si>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</si>
  <si>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</si>
  <si>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</si>
  <si>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</si>
  <si>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</si>
  <si>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</si>
  <si>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</si>
  <si>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</si>
  <si>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</si>
  <si>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</si>
  <si>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</si>
  <si>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</si>
  <si>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</si>
  <si>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</si>
  <si>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</si>
  <si>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</si>
  <si>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</si>
  <si>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</si>
  <si>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</si>
  <si>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</si>
  <si>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</si>
  <si>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</si>
  <si>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</si>
  <si>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</si>
  <si>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</si>
  <si>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</si>
  <si>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</si>
  <si>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</si>
  <si>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</si>
  <si>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</si>
  <si>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</si>
  <si>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</si>
  <si>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</si>
  <si>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</si>
  <si>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</si>
  <si>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</si>
  <si>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</si>
  <si>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</si>
  <si>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</si>
  <si>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</si>
  <si>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</si>
  <si>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</si>
  <si>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</si>
  <si>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</si>
  <si>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</si>
  <si>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</si>
  <si>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</si>
  <si>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</si>
  <si>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</si>
  <si>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</si>
  <si>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</si>
  <si>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</si>
  <si>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</si>
  <si>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</si>
  <si>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</si>
  <si>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</si>
  <si>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</si>
  <si>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</si>
  <si>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</si>
  <si>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</si>
  <si>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</si>
  <si>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</si>
  <si>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</si>
  <si>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</si>
  <si>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</si>
  <si>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</si>
  <si>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</si>
  <si>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</si>
  <si>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</si>
  <si>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</si>
  <si>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</si>
  <si>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</si>
  <si>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</si>
  <si>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</si>
  <si>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</si>
  <si>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</si>
  <si>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</si>
  <si>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</si>
  <si>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</si>
  <si>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</si>
  <si>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</si>
  <si>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</si>
  <si>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</si>
  <si>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</si>
  <si>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</si>
  <si>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</si>
  <si>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</si>
  <si>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</si>
  <si>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</si>
  <si>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</si>
  <si>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</si>
  <si>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</si>
  <si>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</si>
  <si>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</si>
  <si>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</si>
  <si>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</si>
  <si>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</si>
  <si>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</si>
  <si>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</si>
  <si>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</si>
  <si>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</si>
  <si>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</si>
  <si>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</si>
  <si>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</si>
  <si>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</si>
  <si>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</si>
  <si>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</si>
  <si>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</si>
  <si>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</si>
  <si>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</si>
  <si>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</si>
  <si>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</si>
  <si>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</si>
  <si>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</si>
  <si>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</si>
  <si>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</si>
  <si>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</si>
  <si>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</si>
  <si>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</si>
  <si>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</si>
  <si>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</si>
  <si>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</si>
  <si>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</si>
  <si>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</si>
  <si>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</si>
  <si>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</si>
  <si>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</si>
  <si>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</si>
  <si>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</si>
  <si>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</si>
  <si>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</si>
  <si>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</si>
  <si>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</si>
  <si>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</si>
  <si>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</si>
  <si>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</si>
  <si>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</si>
  <si>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</si>
  <si>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</si>
  <si>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</si>
  <si>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</si>
  <si>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</si>
  <si>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</si>
  <si>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</si>
  <si>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</si>
  <si>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</si>
  <si>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</si>
  <si>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</si>
  <si>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</si>
  <si>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</si>
  <si>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</si>
  <si>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</si>
  <si>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</si>
  <si>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</si>
  <si>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</si>
  <si>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</si>
  <si>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</si>
  <si>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</si>
  <si>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</si>
  <si>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</si>
  <si>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</si>
  <si>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</si>
  <si>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</si>
  <si>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</si>
  <si>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</si>
  <si>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</si>
  <si>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</si>
  <si>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</si>
  <si>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</si>
  <si>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</si>
  <si>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</si>
  <si>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</si>
  <si>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</si>
  <si>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</si>
  <si>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</si>
  <si>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</si>
  <si>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</si>
  <si>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</si>
  <si>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</si>
  <si>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</si>
  <si>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</si>
  <si>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</si>
  <si>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</si>
  <si>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</si>
  <si>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</si>
  <si>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</si>
  <si>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</si>
  <si>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</si>
  <si>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</si>
  <si>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</si>
  <si>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</si>
  <si>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</si>
  <si>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</si>
  <si>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</si>
  <si>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</si>
  <si>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</si>
  <si>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</si>
  <si>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</si>
  <si>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</si>
  <si>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</si>
  <si>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</si>
  <si>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</si>
  <si>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</si>
  <si>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</si>
  <si>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</si>
  <si>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</si>
  <si>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</si>
  <si>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</si>
  <si>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</si>
  <si>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</si>
  <si>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</si>
  <si>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</si>
  <si>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</si>
  <si>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</si>
  <si>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</si>
  <si>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</si>
  <si>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</si>
  <si>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</si>
  <si>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</si>
  <si>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</si>
  <si>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</si>
  <si>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</si>
  <si>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</si>
  <si>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</si>
  <si>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</si>
  <si>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</si>
  <si>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</si>
  <si>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</si>
  <si>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</si>
  <si>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</si>
  <si>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</si>
  <si>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</si>
  <si>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</si>
  <si>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</si>
  <si>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</si>
  <si>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</si>
  <si>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</si>
  <si>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</si>
  <si>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</si>
  <si>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</si>
  <si>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</si>
  <si>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</si>
  <si>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</si>
  <si>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</si>
  <si>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</si>
  <si>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</si>
  <si>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</si>
  <si>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</si>
  <si>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</si>
  <si>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</si>
  <si>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</si>
  <si>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</si>
  <si>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</si>
  <si>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</si>
  <si>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</si>
  <si>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</si>
  <si>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</si>
  <si>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</si>
  <si>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</si>
  <si>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</si>
  <si>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</si>
  <si>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</si>
  <si>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</si>
  <si>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</si>
  <si>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</si>
  <si>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</si>
  <si>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</si>
  <si>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</si>
  <si>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</si>
  <si>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</si>
  <si>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</si>
  <si>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</si>
  <si>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</si>
  <si>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</si>
  <si>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</si>
  <si>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</si>
  <si>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</si>
  <si>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</si>
  <si>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</si>
  <si>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</si>
  <si>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</si>
  <si>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</si>
  <si>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</si>
  <si>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</si>
  <si>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</si>
  <si>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</si>
  <si>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</si>
  <si>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</si>
  <si>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</si>
  <si>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</si>
  <si>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</si>
  <si>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</si>
  <si>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</si>
  <si>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</si>
  <si>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</si>
  <si>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</si>
  <si>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</si>
  <si>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</si>
  <si>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</si>
  <si>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</si>
  <si>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</si>
  <si>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</si>
  <si>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</si>
  <si>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</si>
  <si>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</si>
  <si>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</si>
  <si>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</si>
  <si>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</si>
  <si>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</si>
  <si>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</si>
  <si>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</si>
  <si>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</si>
  <si>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</si>
  <si>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</si>
  <si>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</si>
  <si>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</si>
  <si>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</si>
  <si>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</si>
  <si>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</si>
  <si>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</si>
  <si>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</si>
  <si>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</si>
  <si>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</si>
  <si>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</si>
  <si>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</si>
  <si>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</si>
  <si>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</si>
  <si>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</si>
  <si>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</si>
  <si>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</si>
  <si>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</si>
  <si>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</si>
  <si>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</si>
  <si>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</si>
  <si>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</si>
  <si>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</si>
  <si>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</si>
  <si>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</si>
  <si>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</si>
  <si>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</si>
  <si>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</si>
  <si>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</si>
  <si>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</si>
  <si>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</si>
  <si>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</si>
  <si>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</si>
  <si>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</si>
  <si>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</si>
  <si>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</si>
  <si>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</si>
  <si>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</si>
  <si>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</si>
  <si>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</si>
  <si>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</si>
  <si>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</si>
  <si>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</si>
  <si>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</si>
  <si>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</si>
  <si>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</si>
  <si>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</si>
  <si>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</si>
  <si>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</si>
  <si>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</si>
  <si>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</si>
  <si>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</si>
  <si>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</si>
  <si>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</si>
  <si>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</si>
  <si>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</si>
  <si>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</si>
  <si>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</si>
  <si>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</si>
  <si>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</si>
  <si>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</si>
  <si>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</si>
  <si>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</si>
  <si>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</si>
  <si>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</si>
  <si>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</si>
  <si>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</si>
  <si>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</si>
  <si>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</si>
  <si>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</si>
  <si>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</si>
  <si>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</si>
  <si>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</si>
  <si>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</si>
  <si>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</si>
  <si>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</si>
  <si>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</si>
  <si>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</si>
  <si>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</si>
  <si>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</si>
  <si>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</si>
  <si>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</si>
  <si>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</si>
  <si>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</si>
  <si>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</si>
  <si>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</si>
  <si>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</si>
  <si>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</si>
  <si>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</si>
  <si>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</si>
  <si>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</si>
  <si>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</si>
  <si>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</si>
  <si>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</si>
  <si>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</si>
  <si>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</si>
  <si>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</si>
  <si>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</si>
  <si>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</si>
  <si>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</si>
  <si>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</si>
  <si>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</si>
  <si>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</si>
  <si>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</si>
  <si>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</si>
  <si>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</si>
  <si>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</si>
  <si>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</si>
  <si>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</si>
  <si>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</si>
  <si>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</si>
  <si>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</si>
  <si>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</si>
  <si>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</si>
  <si>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</si>
  <si>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</si>
  <si>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</si>
  <si>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</si>
  <si>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</si>
  <si>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</si>
  <si>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</si>
  <si>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</si>
  <si>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</si>
  <si>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</si>
  <si>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</si>
  <si>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</si>
  <si>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</si>
  <si>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</si>
  <si>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</si>
  <si>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</si>
  <si>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</si>
  <si>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</si>
  <si>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</si>
  <si>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</si>
  <si>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</si>
  <si>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</si>
  <si>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</si>
  <si>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</si>
  <si>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</si>
  <si>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</si>
  <si>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</si>
  <si>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</si>
  <si>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</si>
  <si>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</si>
  <si>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</si>
  <si>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</si>
  <si>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</si>
  <si>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</si>
  <si>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</si>
  <si>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</si>
  <si>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</si>
  <si>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</si>
  <si>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</si>
  <si>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</si>
  <si>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</si>
  <si>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</si>
  <si>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</si>
  <si>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</si>
  <si>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</si>
  <si>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</si>
  <si>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</si>
  <si>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</si>
  <si>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</si>
  <si>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</si>
  <si>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</si>
  <si>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</si>
  <si>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</si>
  <si>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</si>
  <si>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</si>
  <si>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</si>
  <si>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</si>
  <si>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</si>
  <si>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</si>
  <si>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</si>
  <si>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</si>
  <si>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</si>
  <si>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</si>
  <si>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</si>
  <si>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</si>
  <si>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</si>
  <si>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</si>
  <si>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</si>
  <si>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</si>
  <si>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</si>
  <si>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</si>
  <si>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</si>
  <si>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</si>
  <si>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</si>
  <si>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</si>
  <si>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</si>
  <si>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</si>
  <si>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</si>
  <si>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</si>
  <si>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</si>
  <si>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</si>
  <si>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</si>
  <si>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</si>
  <si>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</si>
  <si>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</si>
  <si>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</si>
  <si>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</si>
  <si>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</si>
  <si>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</si>
  <si>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</si>
  <si>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</si>
  <si>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</si>
  <si>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</si>
  <si>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</si>
  <si>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</si>
  <si>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</si>
  <si>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</si>
  <si>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</si>
  <si>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</si>
  <si>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</si>
  <si>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</si>
  <si>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</si>
  <si>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</si>
  <si>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</si>
  <si>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</si>
  <si>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</si>
  <si>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</si>
  <si>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</si>
  <si>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</si>
  <si>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</si>
  <si>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</si>
  <si>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</si>
  <si>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</si>
  <si>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</si>
  <si>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</si>
  <si>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</si>
  <si>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</si>
  <si>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</si>
  <si>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</si>
  <si>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</si>
  <si>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</si>
  <si>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</si>
  <si>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</si>
  <si>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</si>
  <si>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</si>
  <si>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</si>
  <si>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</si>
  <si>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</si>
  <si>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</si>
  <si>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</si>
  <si>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</si>
  <si>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</si>
  <si>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</si>
  <si>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</si>
  <si>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</si>
  <si>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</si>
  <si>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</si>
  <si>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</si>
  <si>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</si>
  <si>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</si>
  <si>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</si>
  <si>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</si>
  <si>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</si>
  <si>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</si>
  <si>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</si>
  <si>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</si>
  <si>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</si>
  <si>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</si>
  <si>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</si>
  <si>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</si>
  <si>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</si>
  <si>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</si>
  <si>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</si>
  <si>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</si>
  <si>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</si>
  <si>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</si>
  <si>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</si>
  <si>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</si>
  <si>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</si>
  <si>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</si>
  <si>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</si>
  <si>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</si>
  <si>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</si>
  <si>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</si>
  <si>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</si>
  <si>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</si>
  <si>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</si>
  <si>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</si>
  <si>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</si>
  <si>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</si>
  <si>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</si>
  <si>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</si>
  <si>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</si>
  <si>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</si>
  <si>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</si>
  <si>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</si>
  <si>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</si>
  <si>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</si>
  <si>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</si>
  <si>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</si>
  <si>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</si>
  <si>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</si>
  <si>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</si>
  <si>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</si>
  <si>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</si>
  <si>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</si>
  <si>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</si>
  <si>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</si>
  <si>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</si>
  <si>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</si>
  <si>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</si>
  <si>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</si>
  <si>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</si>
  <si>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</si>
  <si>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</si>
  <si>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</si>
  <si>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</si>
  <si>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</si>
  <si>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</si>
  <si>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</si>
  <si>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</si>
  <si>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</si>
  <si>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</si>
  <si>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</si>
  <si>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</si>
  <si>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</si>
  <si>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</si>
  <si>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</si>
  <si>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</si>
  <si>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</si>
  <si>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</si>
  <si>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</si>
  <si>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</si>
  <si>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</si>
  <si>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</si>
  <si>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</si>
  <si>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</si>
  <si>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</si>
  <si>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</si>
  <si>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</si>
  <si>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</si>
  <si>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</si>
  <si>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</si>
  <si>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</si>
  <si>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</si>
  <si>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</si>
  <si>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</si>
  <si>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</si>
  <si>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</si>
  <si>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</si>
  <si>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</si>
  <si>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</si>
  <si>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</si>
  <si>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</si>
  <si>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</si>
  <si>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</si>
  <si>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</si>
  <si>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</si>
  <si>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</si>
  <si>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</si>
  <si>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</si>
  <si>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</si>
  <si>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</si>
  <si>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</si>
  <si>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</si>
  <si>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</si>
  <si>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</si>
  <si>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</si>
  <si>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</si>
  <si>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</si>
  <si>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</si>
  <si>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</si>
  <si>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</si>
  <si>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</si>
  <si>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</si>
  <si>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</si>
  <si>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</si>
  <si>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</si>
  <si>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</si>
  <si>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</si>
  <si>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</si>
  <si>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</si>
  <si>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</si>
  <si>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</si>
  <si>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</si>
  <si>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</si>
  <si>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</si>
  <si>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</si>
  <si>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</si>
  <si>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</si>
  <si>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</si>
  <si>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</si>
  <si>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</si>
  <si>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</si>
  <si>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</si>
  <si>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</si>
  <si>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</si>
  <si>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</si>
  <si>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</si>
  <si>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</si>
  <si>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</si>
  <si>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</si>
  <si>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</si>
  <si>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</si>
  <si>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</si>
  <si>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</si>
  <si>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</si>
  <si>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</si>
  <si>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</si>
  <si>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</si>
  <si>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</si>
  <si>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</si>
  <si>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</si>
  <si>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</si>
  <si>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</si>
  <si>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</si>
  <si>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</si>
  <si>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</si>
  <si>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</si>
  <si>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</si>
  <si>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</si>
  <si>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</si>
  <si>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</si>
  <si>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</si>
  <si>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</si>
  <si>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</si>
  <si>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</si>
  <si>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</si>
  <si>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</si>
  <si>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</si>
  <si>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</si>
  <si>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</si>
  <si>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</si>
  <si>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</si>
  <si>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</si>
  <si>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</si>
  <si>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</si>
  <si>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</si>
  <si>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</si>
  <si>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</si>
  <si>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</si>
  <si>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</si>
  <si>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</si>
  <si>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</si>
  <si>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</si>
  <si>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</si>
  <si>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</si>
  <si>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</si>
  <si>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</si>
  <si>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</si>
  <si>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</si>
  <si>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</si>
  <si>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</si>
  <si>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</si>
  <si>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</si>
  <si>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</si>
  <si>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</si>
  <si>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</si>
  <si>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</si>
  <si>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</si>
  <si>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</si>
  <si>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</si>
  <si>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</si>
  <si>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</si>
  <si>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</si>
  <si>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</si>
  <si>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</si>
  <si>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</si>
  <si>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</si>
  <si>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</si>
  <si>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</si>
  <si>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</si>
  <si>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</si>
  <si>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</si>
  <si>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</si>
  <si>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</si>
  <si>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</si>
  <si>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</si>
  <si>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</si>
  <si>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</si>
  <si>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</si>
  <si>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</si>
  <si>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</si>
  <si>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</si>
  <si>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</si>
  <si>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</si>
  <si>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</si>
  <si>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</si>
  <si>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</si>
  <si>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</si>
  <si>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</si>
  <si>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</si>
  <si>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</si>
  <si>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</si>
  <si>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</si>
  <si>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</si>
  <si>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</si>
  <si>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</si>
  <si>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</si>
  <si>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</si>
  <si>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</si>
  <si>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</si>
  <si>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</si>
  <si>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</si>
  <si>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</si>
  <si>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</si>
  <si>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</si>
  <si>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</si>
  <si>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</si>
  <si>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</si>
  <si>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</si>
  <si>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</si>
  <si>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</si>
  <si>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</si>
  <si>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</si>
  <si>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</si>
  <si>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</si>
  <si>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</si>
  <si>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</si>
  <si>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</si>
  <si>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</si>
  <si>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</si>
  <si>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</si>
  <si>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</si>
  <si>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</si>
  <si>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</si>
  <si>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</si>
  <si>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</si>
  <si>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</si>
  <si>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</si>
  <si>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</si>
  <si>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</si>
  <si>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</si>
  <si>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</si>
  <si>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</si>
  <si>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</si>
  <si>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</si>
  <si>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</si>
  <si>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</si>
  <si>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</si>
  <si>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</si>
  <si>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</si>
  <si>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</si>
  <si>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</si>
  <si>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</si>
  <si>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</si>
  <si>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</si>
  <si>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</si>
  <si>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</si>
  <si>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</si>
  <si>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</si>
  <si>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</si>
  <si>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</si>
  <si>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</si>
  <si>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</si>
  <si>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</si>
  <si>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</si>
  <si>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</si>
  <si>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</si>
  <si>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</si>
  <si>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</si>
  <si>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</si>
  <si>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</si>
  <si>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</si>
  <si>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</si>
  <si>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</si>
  <si>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</si>
  <si>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</si>
  <si>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</si>
  <si>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</si>
  <si>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</si>
  <si>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</si>
  <si>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</si>
  <si>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</si>
  <si>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</si>
  <si>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</si>
  <si>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</si>
  <si>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</si>
  <si>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</si>
  <si>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</si>
  <si>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</si>
  <si>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</si>
  <si>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</si>
  <si>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</si>
  <si>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</si>
  <si>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</si>
  <si>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</si>
  <si>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</si>
  <si>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</si>
  <si>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</si>
  <si>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</si>
  <si>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</si>
  <si>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</si>
  <si>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</si>
  <si>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</si>
  <si>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</si>
  <si>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</si>
  <si>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</si>
  <si>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</si>
  <si>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</si>
  <si>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</si>
  <si>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</si>
  <si>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</si>
  <si>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</si>
  <si>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</si>
  <si>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</si>
  <si>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</si>
  <si>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</si>
  <si>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</si>
  <si>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</si>
  <si>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</si>
  <si>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</si>
  <si>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</si>
  <si>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</si>
  <si>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</si>
  <si>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</si>
  <si>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</si>
  <si>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</si>
  <si>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</si>
  <si>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</si>
  <si>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</si>
  <si>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</si>
  <si>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</si>
  <si>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</si>
  <si>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</si>
  <si>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</si>
  <si>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</si>
  <si>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</si>
  <si>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</si>
  <si>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</si>
  <si>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</si>
  <si>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</si>
  <si>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</si>
  <si>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</si>
  <si>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</si>
  <si>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</si>
  <si>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</si>
  <si>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</si>
  <si>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</si>
  <si>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</si>
  <si>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</si>
  <si>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</si>
  <si>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</si>
  <si>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</si>
  <si>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</si>
  <si>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</si>
  <si>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</si>
  <si>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</si>
  <si>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</si>
  <si>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</si>
  <si>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</si>
  <si>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</si>
  <si>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</si>
  <si>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</si>
  <si>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</si>
  <si>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</si>
  <si>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</si>
  <si>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</si>
  <si>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</si>
  <si>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</si>
  <si>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</si>
  <si>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</si>
  <si>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</si>
  <si>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</si>
  <si>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</si>
  <si>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</si>
  <si>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</si>
  <si>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</si>
  <si>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</si>
  <si>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</si>
  <si>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</si>
  <si>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</si>
  <si>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</si>
  <si>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</si>
  <si>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</si>
  <si>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</si>
  <si>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</si>
  <si>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</si>
  <si>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</si>
  <si>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</si>
  <si>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</si>
  <si>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</si>
  <si>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</si>
  <si>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</si>
  <si>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</si>
  <si>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</si>
  <si>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</si>
  <si>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</si>
  <si>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</si>
  <si>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</si>
  <si>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</si>
  <si>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</si>
  <si>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</si>
  <si>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</si>
  <si>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</si>
  <si>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</si>
  <si>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</si>
  <si>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</si>
  <si>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</si>
  <si>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</si>
  <si>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</si>
  <si>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</si>
  <si>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</si>
  <si>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</si>
  <si>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</si>
  <si>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</si>
  <si>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</si>
  <si>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</si>
  <si>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</si>
  <si>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</si>
  <si>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</si>
  <si>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</si>
  <si>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</si>
  <si>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</si>
  <si>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</si>
  <si>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</si>
  <si>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</si>
  <si>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</si>
  <si>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</si>
  <si>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</si>
  <si>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</si>
  <si>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</si>
  <si>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</si>
  <si>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</si>
  <si>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</si>
  <si>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</si>
  <si>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</si>
  <si>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</si>
  <si>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</si>
  <si>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</si>
  <si>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</si>
  <si>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</si>
  <si>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</si>
  <si>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</si>
  <si>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</si>
  <si>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</si>
  <si>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</si>
  <si>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</si>
  <si>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</si>
  <si>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</si>
  <si>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</si>
  <si>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</si>
  <si>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</si>
  <si>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</si>
  <si>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</si>
  <si>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</si>
  <si>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</si>
  <si>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</si>
  <si>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</si>
  <si>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</si>
  <si>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</si>
  <si>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</si>
  <si>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</si>
  <si>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</si>
  <si>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</si>
  <si>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</si>
  <si>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</si>
  <si>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</si>
  <si>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</si>
  <si>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</si>
  <si>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</si>
  <si>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</si>
  <si>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</si>
  <si>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</si>
  <si>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</si>
  <si>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</si>
  <si>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</si>
  <si>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</si>
  <si>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</si>
  <si>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</si>
  <si>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</si>
  <si>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</si>
  <si>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</si>
  <si>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</si>
  <si>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</si>
  <si>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</si>
  <si>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</si>
  <si>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</si>
  <si>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</si>
  <si>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</si>
  <si>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</si>
  <si>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</si>
  <si>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</si>
  <si>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</si>
  <si>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</si>
  <si>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</si>
  <si>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</si>
  <si>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</si>
  <si>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</si>
  <si>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</si>
  <si>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</si>
  <si>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</si>
  <si>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</si>
  <si>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</si>
  <si>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</si>
  <si>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</si>
  <si>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</si>
  <si>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</si>
  <si>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</si>
  <si>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</si>
  <si>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</si>
  <si>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</si>
  <si>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</si>
  <si>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</si>
  <si>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</si>
  <si>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</si>
  <si>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</si>
  <si>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</si>
  <si>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</si>
  <si>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</si>
  <si>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</si>
  <si>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</si>
  <si>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</si>
  <si>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</si>
  <si>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</si>
  <si>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</si>
  <si>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</si>
  <si>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</si>
  <si>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</si>
  <si>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</si>
  <si>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</si>
  <si>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</si>
  <si>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</si>
  <si>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</si>
  <si>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</si>
  <si>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</si>
  <si>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</si>
  <si>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</si>
  <si>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</si>
  <si>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</si>
  <si>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</si>
  <si>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</si>
  <si>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</si>
  <si>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</si>
  <si>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</si>
  <si>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</si>
  <si>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</si>
  <si>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</si>
  <si>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</si>
  <si>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</si>
  <si>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</si>
  <si>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</si>
  <si>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</si>
  <si>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</si>
  <si>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</si>
  <si>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</si>
  <si>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</si>
  <si>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</si>
  <si>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</si>
  <si>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</si>
  <si>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</si>
  <si>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</si>
  <si>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</si>
  <si>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</si>
  <si>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</si>
  <si>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</si>
  <si>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</si>
  <si>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</si>
  <si>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</si>
  <si>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</si>
  <si>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</si>
  <si>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</si>
  <si>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</si>
  <si>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</si>
  <si>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</si>
  <si>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</si>
  <si>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</si>
  <si>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</si>
  <si>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</si>
  <si>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</si>
  <si>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</si>
  <si>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</si>
  <si>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</si>
  <si>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</si>
  <si>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</si>
  <si>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</si>
  <si>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</si>
  <si>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</si>
  <si>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</si>
  <si>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</si>
  <si>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</si>
  <si>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</si>
  <si>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</si>
  <si>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</si>
  <si>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</si>
  <si>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</si>
  <si>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</si>
  <si>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</si>
  <si>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</si>
  <si>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</si>
  <si>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</si>
  <si>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</si>
  <si>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</si>
  <si>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</si>
  <si>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</si>
  <si>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</si>
  <si>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</si>
  <si>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</si>
  <si>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</si>
  <si>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</si>
  <si>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</si>
  <si>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</si>
  <si>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</si>
  <si>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</si>
  <si>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</si>
  <si>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</si>
  <si>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</si>
  <si>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</si>
  <si>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</si>
  <si>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</si>
  <si>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</si>
  <si>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</si>
  <si>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</si>
  <si>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</si>
  <si>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</si>
  <si>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</si>
  <si>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</si>
  <si>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</si>
  <si>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</si>
  <si>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</si>
  <si>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</si>
  <si>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</si>
  <si>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</si>
  <si>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</si>
  <si>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</si>
  <si>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</si>
  <si>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</si>
  <si>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</si>
  <si>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</si>
  <si>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</si>
  <si>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</si>
  <si>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</si>
  <si>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</si>
  <si>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</si>
  <si>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</si>
  <si>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</si>
  <si>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</si>
  <si>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</si>
  <si>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</si>
  <si>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</si>
  <si>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</si>
  <si>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</si>
  <si>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</si>
  <si>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</si>
  <si>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</si>
  <si>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</si>
  <si>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</si>
  <si>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</si>
  <si>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</si>
  <si>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</si>
  <si>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</si>
  <si>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</si>
  <si>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</si>
  <si>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</si>
  <si>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</si>
  <si>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</si>
  <si>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</si>
  <si>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</si>
  <si>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</si>
  <si>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</si>
  <si>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</si>
  <si>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</si>
  <si>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</si>
  <si>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</si>
  <si>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</si>
  <si>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</si>
  <si>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</si>
  <si>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</si>
  <si>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</si>
  <si>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</si>
  <si>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</si>
  <si>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</si>
  <si>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</si>
  <si>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</si>
  <si>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</si>
  <si>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</si>
  <si>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</si>
  <si>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</si>
  <si>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</si>
  <si>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</si>
  <si>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</si>
  <si>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</si>
  <si>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</si>
  <si>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</si>
  <si>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</si>
  <si>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</si>
  <si>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</si>
  <si>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</si>
  <si>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</si>
  <si>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</si>
  <si>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</si>
  <si>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</si>
  <si>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</si>
  <si>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</si>
  <si>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</si>
  <si>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</si>
  <si>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</si>
  <si>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</si>
  <si>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</si>
  <si>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</si>
  <si>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</si>
  <si>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</si>
  <si>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</si>
  <si>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</si>
  <si>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</si>
  <si>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</si>
  <si>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</si>
  <si>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</si>
  <si>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</si>
  <si>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</si>
  <si>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</si>
  <si>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</si>
  <si>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</si>
  <si>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</si>
  <si>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</si>
  <si>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</si>
  <si>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</si>
  <si>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</si>
  <si>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</si>
  <si>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</si>
  <si>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</si>
  <si>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</si>
  <si>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</si>
  <si>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</si>
  <si>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</si>
  <si>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</si>
  <si>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</si>
  <si>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</si>
  <si>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</si>
  <si>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</si>
  <si>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</si>
  <si>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</si>
  <si>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</si>
  <si>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</si>
  <si>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</si>
  <si>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</si>
  <si>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</si>
  <si>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</si>
  <si>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</si>
  <si>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</si>
  <si>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</si>
  <si>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</si>
  <si>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</si>
  <si>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</si>
  <si>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</si>
  <si>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</si>
  <si>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</si>
  <si>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</si>
  <si>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</si>
  <si>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</si>
  <si>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</si>
  <si>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</si>
  <si>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</si>
  <si>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</si>
  <si>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</si>
  <si>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</si>
  <si>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</si>
  <si>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</si>
  <si>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</si>
  <si>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</si>
  <si>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</si>
  <si>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</si>
  <si>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</si>
  <si>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</si>
  <si>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</si>
  <si>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</si>
  <si>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</si>
  <si>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</si>
  <si>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</si>
  <si>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</si>
  <si>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</si>
  <si>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</si>
  <si>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</si>
  <si>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</si>
  <si>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</si>
  <si>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</si>
  <si>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</si>
  <si>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</si>
  <si>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</si>
  <si>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</si>
  <si>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</si>
  <si>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</si>
  <si>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</si>
  <si>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</si>
  <si>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</si>
  <si>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</si>
  <si>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</si>
  <si>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</si>
  <si>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</si>
  <si>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</si>
  <si>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</si>
  <si>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</si>
  <si>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</si>
  <si>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</si>
  <si>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</si>
  <si>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</si>
  <si>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</si>
  <si>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</si>
  <si>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</si>
  <si>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</si>
  <si>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</si>
  <si>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</si>
  <si>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</si>
  <si>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</si>
  <si>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</si>
  <si>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</si>
  <si>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</si>
  <si>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</si>
  <si>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</si>
  <si>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</si>
  <si>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</si>
  <si>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</si>
  <si>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</si>
  <si>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</si>
  <si>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</si>
  <si>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</si>
  <si>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</si>
  <si>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</si>
  <si>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</si>
  <si>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</si>
  <si>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</si>
  <si>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</si>
  <si>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</si>
  <si>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</si>
  <si>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</si>
  <si>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</si>
  <si>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</si>
  <si>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</si>
  <si>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</si>
  <si>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</si>
  <si>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</si>
  <si>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</si>
  <si>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</si>
  <si>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</si>
  <si>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</si>
  <si>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</si>
  <si>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</si>
  <si>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</si>
  <si>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</si>
  <si>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</si>
  <si>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</si>
  <si>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</si>
  <si>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</si>
  <si>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</si>
  <si>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</si>
  <si>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</si>
  <si>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</si>
  <si>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</si>
  <si>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</si>
  <si>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</si>
  <si>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</si>
  <si>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</si>
  <si>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</si>
  <si>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</si>
  <si>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</si>
  <si>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</si>
  <si>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</si>
  <si>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</si>
  <si>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</si>
  <si>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</si>
  <si>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</si>
  <si>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</si>
  <si>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</si>
  <si>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</si>
  <si>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</si>
  <si>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</si>
  <si>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</si>
  <si>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</si>
  <si>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</si>
  <si>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</si>
  <si>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</si>
  <si>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</si>
  <si>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</si>
  <si>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</si>
  <si>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</si>
  <si>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</si>
  <si>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</si>
  <si>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</si>
  <si>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</si>
  <si>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</si>
  <si>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</si>
  <si>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</si>
  <si>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</si>
  <si>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</si>
  <si>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</si>
  <si>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</si>
  <si>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</si>
  <si>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</si>
  <si>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</si>
  <si>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</si>
  <si>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</si>
  <si>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</si>
  <si>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</si>
  <si>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</si>
  <si>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</si>
  <si>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</si>
  <si>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</si>
  <si>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</si>
  <si>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</si>
  <si>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</si>
  <si>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</si>
  <si>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</si>
  <si>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</si>
  <si>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</si>
  <si>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</si>
  <si>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</si>
  <si>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</si>
  <si>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</si>
  <si>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</si>
  <si>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</si>
  <si>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</si>
  <si>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</si>
  <si>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</si>
  <si>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</si>
  <si>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</si>
  <si>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</si>
  <si>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</si>
  <si>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</si>
  <si>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</si>
  <si>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</si>
  <si>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</si>
  <si>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</si>
  <si>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</si>
  <si>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</si>
  <si>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</si>
  <si>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</si>
  <si>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</si>
  <si>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</si>
  <si>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</si>
  <si>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</si>
  <si>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</si>
  <si>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</si>
  <si>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</si>
  <si>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</si>
  <si>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</si>
  <si>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</si>
  <si>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</si>
  <si>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</si>
  <si>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</si>
  <si>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</si>
  <si>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</si>
  <si>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</si>
  <si>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</si>
  <si>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</si>
  <si>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</si>
  <si>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</si>
  <si>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</si>
  <si>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</si>
  <si>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</si>
  <si>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</si>
  <si>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</si>
  <si>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</si>
  <si>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</si>
  <si>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</si>
  <si>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</si>
  <si>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</si>
  <si>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</si>
  <si>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</si>
  <si>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</si>
  <si>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</si>
  <si>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</si>
  <si>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</si>
  <si>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</si>
  <si>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</si>
  <si>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</si>
  <si>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</si>
  <si>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</si>
  <si>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</si>
  <si>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</si>
  <si>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</si>
  <si>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</si>
  <si>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</si>
  <si>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</si>
  <si>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</si>
  <si>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</si>
  <si>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</si>
  <si>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</si>
  <si>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</si>
  <si>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</si>
  <si>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</si>
  <si>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</si>
  <si>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</si>
  <si>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</si>
  <si>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</si>
  <si>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</si>
  <si>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</si>
  <si>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</si>
  <si>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</si>
  <si>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</si>
  <si>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</si>
  <si>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</si>
  <si>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</si>
  <si>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</si>
  <si>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</si>
  <si>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</si>
  <si>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</si>
  <si>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</si>
  <si>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</si>
  <si>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</si>
  <si>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</si>
  <si>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</si>
  <si>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</si>
  <si>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</si>
  <si>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</si>
  <si>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</si>
  <si>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</si>
  <si>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</si>
  <si>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</si>
  <si>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</si>
  <si>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</si>
  <si>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</si>
  <si>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</si>
  <si>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</si>
  <si>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</si>
  <si>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</si>
  <si>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</si>
  <si>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</si>
  <si>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</si>
  <si>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</si>
  <si>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</si>
  <si>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</si>
  <si>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</si>
  <si>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</si>
  <si>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</si>
  <si>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</si>
  <si>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</si>
  <si>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</si>
  <si>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</si>
  <si>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</si>
  <si>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</si>
  <si>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</si>
  <si>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</si>
  <si>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</si>
  <si>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</si>
  <si>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</si>
  <si>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</si>
  <si>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</si>
  <si>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</si>
  <si>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</si>
  <si>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</si>
  <si>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</si>
  <si>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</si>
  <si>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</si>
  <si>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</si>
  <si>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</si>
  <si>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</si>
  <si>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</si>
  <si>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</si>
  <si>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</si>
  <si>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</si>
  <si>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</si>
  <si>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</si>
  <si>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</si>
  <si>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</si>
  <si>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</si>
  <si>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</si>
  <si>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</si>
  <si>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</si>
  <si>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</si>
  <si>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</si>
  <si>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</si>
  <si>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</si>
  <si>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</si>
  <si>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</si>
  <si>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</si>
  <si>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</si>
  <si>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</si>
  <si>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</si>
  <si>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</si>
  <si>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</si>
  <si>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</si>
  <si>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</si>
  <si>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</si>
  <si>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</si>
  <si>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</si>
  <si>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</si>
  <si>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</si>
  <si>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</si>
  <si>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</si>
  <si>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</si>
  <si>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</si>
  <si>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</si>
  <si>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</si>
  <si>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</si>
  <si>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</si>
  <si>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</si>
  <si>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</si>
  <si>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</si>
  <si>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</si>
  <si>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</si>
  <si>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</si>
  <si>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</si>
  <si>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</si>
  <si>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</si>
  <si>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</si>
  <si>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</si>
  <si>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</si>
  <si>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</si>
  <si>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</si>
  <si>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</si>
  <si>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</si>
  <si>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</si>
  <si>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</si>
  <si>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</si>
  <si>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</si>
  <si>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</si>
  <si>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</si>
  <si>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</si>
  <si>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</si>
  <si>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</si>
  <si>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</si>
  <si>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</si>
  <si>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</si>
  <si>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</si>
  <si>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</si>
  <si>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</si>
  <si>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</si>
  <si>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</si>
  <si>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</si>
  <si>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</si>
  <si>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</si>
  <si>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</si>
  <si>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</si>
  <si>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</si>
  <si>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</si>
  <si>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</si>
  <si>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</si>
  <si>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</si>
  <si>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</si>
  <si>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</si>
  <si>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</si>
  <si>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</si>
  <si>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</si>
  <si>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</si>
  <si>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</si>
  <si>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</si>
  <si>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</si>
  <si>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</si>
  <si>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</si>
  <si>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</si>
  <si>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</si>
  <si>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</si>
  <si>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</si>
  <si>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</si>
  <si>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</si>
  <si>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</si>
  <si>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</si>
  <si>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</si>
  <si>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</si>
  <si>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</si>
  <si>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</si>
  <si>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</si>
  <si>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</si>
  <si>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</si>
  <si>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</si>
  <si>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</si>
  <si>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</si>
  <si>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</si>
  <si>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</si>
  <si>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</si>
  <si>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</si>
  <si>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</si>
  <si>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</si>
  <si>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</si>
  <si>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</si>
  <si>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</si>
  <si>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</si>
  <si>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</si>
  <si>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</si>
  <si>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</si>
  <si>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</si>
  <si>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</si>
  <si>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</si>
  <si>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</si>
  <si>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</si>
  <si>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</si>
  <si>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</si>
  <si>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</si>
  <si>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</si>
  <si>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</si>
  <si>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</si>
  <si>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</si>
  <si>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</si>
  <si>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</si>
  <si>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</si>
  <si>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</si>
  <si>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</si>
  <si>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</si>
  <si>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</si>
  <si>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</si>
  <si>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</si>
  <si>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</si>
  <si>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</si>
  <si>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</si>
  <si>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</si>
  <si>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</si>
  <si>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</si>
  <si>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</si>
  <si>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</si>
  <si>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</si>
  <si>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</si>
  <si>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</si>
  <si>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</si>
  <si>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</si>
  <si>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</si>
  <si>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</si>
  <si>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</si>
  <si>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</si>
  <si>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</si>
  <si>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</si>
  <si>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</si>
  <si>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</si>
  <si>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</si>
  <si>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</si>
  <si>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</si>
  <si>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</si>
  <si>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</si>
  <si>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</si>
  <si>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</si>
  <si>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</si>
  <si>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</si>
  <si>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</si>
  <si>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</si>
  <si>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</si>
  <si>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</si>
  <si>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</si>
  <si>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</si>
  <si>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</si>
  <si>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</si>
  <si>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</si>
  <si>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</si>
  <si>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</si>
  <si>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</si>
  <si>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</si>
  <si>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</si>
  <si>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</si>
  <si>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</si>
  <si>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</si>
  <si>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</si>
  <si>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</si>
  <si>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</si>
  <si>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</si>
  <si>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</si>
  <si>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</si>
  <si>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</si>
  <si>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</si>
  <si>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</si>
  <si>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</si>
  <si>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</si>
  <si>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</si>
  <si>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</si>
  <si>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</si>
  <si>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</si>
  <si>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</si>
  <si>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</si>
  <si>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</si>
  <si>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</si>
  <si>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</si>
  <si>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</si>
  <si>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</si>
  <si>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</si>
  <si>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</si>
  <si>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</si>
  <si>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</si>
  <si>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</si>
  <si>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</si>
  <si>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</si>
  <si>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</si>
  <si>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</si>
  <si>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</si>
  <si>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</si>
  <si>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</si>
  <si>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</si>
  <si>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</si>
  <si>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</si>
  <si>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</si>
  <si>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</si>
  <si>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</si>
  <si>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</si>
  <si>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</si>
  <si>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</si>
  <si>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</si>
  <si>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</si>
  <si>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</si>
  <si>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</si>
  <si>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</si>
  <si>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</si>
  <si>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</si>
  <si>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</si>
  <si>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</si>
  <si>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</si>
  <si>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</si>
  <si>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</si>
  <si>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</si>
  <si>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</si>
  <si>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</si>
  <si>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</si>
  <si>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</si>
  <si>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</si>
  <si>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</si>
  <si>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</si>
  <si>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</si>
  <si>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</si>
  <si>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</si>
  <si>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</si>
  <si>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</si>
  <si>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</si>
  <si>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</si>
  <si>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</si>
  <si>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</si>
  <si>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</si>
  <si>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</si>
  <si>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</si>
  <si>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</si>
  <si>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</si>
  <si>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</si>
  <si>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</si>
  <si>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</si>
  <si>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</si>
  <si>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</si>
  <si>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</si>
  <si>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</si>
  <si>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</si>
  <si>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</si>
  <si>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</si>
  <si>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</si>
  <si>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</si>
  <si>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</si>
  <si>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</si>
  <si>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</si>
  <si>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</si>
  <si>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</si>
  <si>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</si>
  <si>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</si>
  <si>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</si>
  <si>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</si>
  <si>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</si>
  <si>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</si>
  <si>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</si>
  <si>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</si>
  <si>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</si>
  <si>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</si>
  <si>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</si>
  <si>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</si>
  <si>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</si>
  <si>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</si>
  <si>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</si>
  <si>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</si>
  <si>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</si>
  <si>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</si>
  <si>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</si>
  <si>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</si>
  <si>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</si>
  <si>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</si>
  <si>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</si>
  <si>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</si>
  <si>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</si>
  <si>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</si>
  <si>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</si>
  <si>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</si>
  <si>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</si>
  <si>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</si>
  <si>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</si>
  <si>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</si>
  <si>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</si>
  <si>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</si>
  <si>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</si>
  <si>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</si>
  <si>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</si>
  <si>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</si>
  <si>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</si>
  <si>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</si>
  <si>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</si>
  <si>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</si>
  <si>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</si>
  <si>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</si>
  <si>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</si>
  <si>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</si>
  <si>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</si>
  <si>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</si>
  <si>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</si>
  <si>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</si>
  <si>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</si>
  <si>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</si>
  <si>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</si>
  <si>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</si>
  <si>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</si>
  <si>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</si>
  <si>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</si>
  <si>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</si>
  <si>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</si>
  <si>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</si>
  <si>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</si>
  <si>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</si>
  <si>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</si>
  <si>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</si>
  <si>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</si>
  <si>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</si>
  <si>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</si>
  <si>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</si>
  <si>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</si>
  <si>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</si>
  <si>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</si>
  <si>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</si>
  <si>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</si>
  <si>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</si>
  <si>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</si>
  <si>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</si>
  <si>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</si>
  <si>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</si>
  <si>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</si>
  <si>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</si>
  <si>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</si>
  <si>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</si>
  <si>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</si>
  <si>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</si>
  <si>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</si>
  <si>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</si>
  <si>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</si>
  <si>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</si>
  <si>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</si>
  <si>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</si>
  <si>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</si>
  <si>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</si>
  <si>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</si>
  <si>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</si>
  <si>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</si>
  <si>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</si>
  <si>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</si>
  <si>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</si>
  <si>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</si>
  <si>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</si>
  <si>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</si>
  <si>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</si>
  <si>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</si>
  <si>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</si>
  <si>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</si>
  <si>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</si>
  <si>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</si>
  <si>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</si>
  <si>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</si>
  <si>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</si>
  <si>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</si>
  <si>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</si>
  <si>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</si>
  <si>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</si>
  <si>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</si>
  <si>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</si>
  <si>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</si>
  <si>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</si>
  <si>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</si>
  <si>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</si>
  <si>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</si>
  <si>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</si>
  <si>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</si>
  <si>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</si>
  <si>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</si>
  <si>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</si>
  <si>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</si>
  <si>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</si>
  <si>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</si>
  <si>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</si>
  <si>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</si>
  <si>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</si>
  <si>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</si>
  <si>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</si>
  <si>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</si>
  <si>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</si>
  <si>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</si>
  <si>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</si>
  <si>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</si>
  <si>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</si>
  <si>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</si>
  <si>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</si>
  <si>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</si>
  <si>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</si>
  <si>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</si>
  <si>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</si>
  <si>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</si>
  <si>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</si>
  <si>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</si>
  <si>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</si>
  <si>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</si>
  <si>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</si>
  <si>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</si>
  <si>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</si>
  <si>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</si>
  <si>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</si>
  <si>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</si>
  <si>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</si>
  <si>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</si>
  <si>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</si>
  <si>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</si>
  <si>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</si>
  <si>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</si>
  <si>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</si>
  <si>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</si>
  <si>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</si>
  <si>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</si>
  <si>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</si>
  <si>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</si>
  <si>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</si>
  <si>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</si>
  <si>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</si>
  <si>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</si>
  <si>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</si>
  <si>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</si>
  <si>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</si>
  <si>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</si>
  <si>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</si>
  <si>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</si>
  <si>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</si>
  <si>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</si>
  <si>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</si>
  <si>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</si>
  <si>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</si>
  <si>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</si>
  <si>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</si>
  <si>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</si>
  <si>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</si>
  <si>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</si>
  <si>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</si>
  <si>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</si>
  <si>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</si>
  <si>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</si>
  <si>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</si>
  <si>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</si>
  <si>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</si>
  <si>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</si>
  <si>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</si>
  <si>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</si>
  <si>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</si>
  <si>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</si>
  <si>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</si>
  <si>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</si>
  <si>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</si>
  <si>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</si>
  <si>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</si>
  <si>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</si>
  <si>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</si>
  <si>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</si>
  <si>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</si>
  <si>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</si>
  <si>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</si>
  <si>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</si>
  <si>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</si>
  <si>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</si>
  <si>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</si>
  <si>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</si>
  <si>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</si>
  <si>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</si>
  <si>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</si>
  <si>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</si>
  <si>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</si>
  <si>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</si>
  <si>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</si>
  <si>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</si>
  <si>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</si>
  <si>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</si>
  <si>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</si>
  <si>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</si>
  <si>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</si>
  <si>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</si>
  <si>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</si>
  <si>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</si>
  <si>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</si>
  <si>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</si>
  <si>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</si>
  <si>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</si>
  <si>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</si>
  <si>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</si>
  <si>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</si>
  <si>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</si>
  <si>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</si>
  <si>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</si>
  <si>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</si>
  <si>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</si>
  <si>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</si>
  <si>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</si>
  <si>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</si>
  <si>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</si>
  <si>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</si>
  <si>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</si>
  <si>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</si>
  <si>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</si>
  <si>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</si>
  <si>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</si>
  <si>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</si>
  <si>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</si>
  <si>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</si>
  <si>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</si>
  <si>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</si>
  <si>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</si>
  <si>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</si>
  <si>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</si>
  <si>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</si>
  <si>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</si>
  <si>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</si>
  <si>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</si>
  <si>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</si>
  <si>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</si>
  <si>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</si>
  <si>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</si>
  <si>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</si>
  <si>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</si>
  <si>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</si>
  <si>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</si>
  <si>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</si>
  <si>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</si>
  <si>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</si>
  <si>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</si>
  <si>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</si>
  <si>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</si>
  <si>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</si>
  <si>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</si>
  <si>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</si>
  <si>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</si>
  <si>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</si>
  <si>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</si>
  <si>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</si>
  <si>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</si>
  <si>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</si>
  <si>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</si>
  <si>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</si>
  <si>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</si>
  <si>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</si>
  <si>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</si>
  <si>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</si>
  <si>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</si>
  <si>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</si>
  <si>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</si>
  <si>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</si>
  <si>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</si>
  <si>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</si>
  <si>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</si>
  <si>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</si>
  <si>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</si>
  <si>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</si>
  <si>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</si>
  <si>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</si>
  <si>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</si>
  <si>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</si>
  <si>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</si>
  <si>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</si>
  <si>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</si>
  <si>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</si>
  <si>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</si>
  <si>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</si>
  <si>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</si>
  <si>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</si>
  <si>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</si>
  <si>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</si>
  <si>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</si>
  <si>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</si>
  <si>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</si>
  <si>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</si>
  <si>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</si>
  <si>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</si>
  <si>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</si>
  <si>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</si>
  <si>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</si>
  <si>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</si>
  <si>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</si>
  <si>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</si>
  <si>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</si>
  <si>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</si>
  <si>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</si>
  <si>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</si>
  <si>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</si>
  <si>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</si>
  <si>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</si>
  <si>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</si>
  <si>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</si>
  <si>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</si>
  <si>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</si>
  <si>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</si>
  <si>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</si>
  <si>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</si>
  <si>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</si>
  <si>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</si>
  <si>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</si>
  <si>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</si>
  <si>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</si>
  <si>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</si>
  <si>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</si>
  <si>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</si>
  <si>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</si>
  <si>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</si>
  <si>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</si>
  <si>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</si>
  <si>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</si>
  <si>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</si>
  <si>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</si>
  <si>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</si>
  <si>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</si>
  <si>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</si>
  <si>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</si>
  <si>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</si>
  <si>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</si>
  <si>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</si>
  <si>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</si>
  <si>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</si>
  <si>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</si>
  <si>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</si>
  <si>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</si>
  <si>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</si>
  <si>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</si>
  <si>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</si>
  <si>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</si>
  <si>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</si>
  <si>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</si>
  <si>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</si>
  <si>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</si>
  <si>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</si>
  <si>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</si>
  <si>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</si>
  <si>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</si>
  <si>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</si>
  <si>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</si>
  <si>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</si>
  <si>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</si>
  <si>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</si>
  <si>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</si>
  <si>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</si>
  <si>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</si>
  <si>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</si>
  <si>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</si>
  <si>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</si>
  <si>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</si>
  <si>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</si>
  <si>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</si>
  <si>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</si>
  <si>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</si>
  <si>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</si>
  <si>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</si>
  <si>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</si>
  <si>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</si>
  <si>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</si>
  <si>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</si>
  <si>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</si>
  <si>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</si>
  <si>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</si>
  <si>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</si>
  <si>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</si>
  <si>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</si>
  <si>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</si>
  <si>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</si>
  <si>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</si>
  <si>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</si>
  <si>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</si>
  <si>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</si>
  <si>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</si>
  <si>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</si>
  <si>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</si>
  <si>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</si>
  <si>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</si>
  <si>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</si>
  <si>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</si>
  <si>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</si>
  <si>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</si>
  <si>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</si>
  <si>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</si>
  <si>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</si>
  <si>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</si>
  <si>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</si>
  <si>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</si>
  <si>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</si>
  <si>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</si>
  <si>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</si>
  <si>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</si>
  <si>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</si>
  <si>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</si>
  <si>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</si>
  <si>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</si>
  <si>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</si>
  <si>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</si>
  <si>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</si>
  <si>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</si>
  <si>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</si>
  <si>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</si>
  <si>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</si>
  <si>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</si>
  <si>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</si>
  <si>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</si>
  <si>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</si>
  <si>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</si>
  <si>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</si>
  <si>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</si>
  <si>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</si>
  <si>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</si>
  <si>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</si>
  <si>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</si>
  <si>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</si>
  <si>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</si>
  <si>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</si>
  <si>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</si>
  <si>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</si>
  <si>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</si>
  <si>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</si>
  <si>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</si>
  <si>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</si>
  <si>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</si>
  <si>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</si>
  <si>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</si>
  <si>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</si>
  <si>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</si>
  <si>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</si>
  <si>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</si>
  <si>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</si>
  <si>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</si>
  <si>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</si>
  <si>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</si>
  <si>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</si>
  <si>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</si>
  <si>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</si>
  <si>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</si>
  <si>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</si>
  <si>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</si>
  <si>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</si>
  <si>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</si>
  <si>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</si>
  <si>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</si>
  <si>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</si>
  <si>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</si>
  <si>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</si>
  <si>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</si>
  <si>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</si>
  <si>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</si>
  <si>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</si>
  <si>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</si>
  <si>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</si>
  <si>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</si>
  <si>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</si>
  <si>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</si>
  <si>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</si>
  <si>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</si>
  <si>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</si>
  <si>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</si>
  <si>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</si>
  <si>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</si>
  <si>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</si>
  <si>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</si>
  <si>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</si>
  <si>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</si>
  <si>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</si>
  <si>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</si>
  <si>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</si>
  <si>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</si>
  <si>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</si>
  <si>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</si>
  <si>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</si>
  <si>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</si>
  <si>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</si>
  <si>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</si>
  <si>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</si>
  <si>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</si>
  <si>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</si>
  <si>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</si>
  <si>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</si>
  <si>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</si>
  <si>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</si>
  <si>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</si>
  <si>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</si>
  <si>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</si>
  <si>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</si>
  <si>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</si>
  <si>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</si>
  <si>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</si>
  <si>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</si>
  <si>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</si>
  <si>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</si>
  <si>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</si>
  <si>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</si>
  <si>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</si>
  <si>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</si>
  <si>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</si>
  <si>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</si>
  <si>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</si>
  <si>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</si>
  <si>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</si>
  <si>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</si>
  <si>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</si>
  <si>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</si>
  <si>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</si>
  <si>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</si>
  <si>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</si>
  <si>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</si>
  <si>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</si>
  <si>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</si>
  <si>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</si>
  <si>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</si>
  <si>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</si>
  <si>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</si>
  <si>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</si>
  <si>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</si>
  <si>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</si>
  <si>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</si>
  <si>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</si>
  <si>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</si>
  <si>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</si>
  <si>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</si>
  <si>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</si>
  <si>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</si>
  <si>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</si>
  <si>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</si>
  <si>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</si>
  <si>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</si>
  <si>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</si>
  <si>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</si>
  <si>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</si>
  <si>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</si>
  <si>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</si>
  <si>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</si>
  <si>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</si>
  <si>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</si>
  <si>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</si>
  <si>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</si>
  <si>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</si>
  <si>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</si>
  <si>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</si>
  <si>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</si>
  <si>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</si>
  <si>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</si>
  <si>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</si>
  <si>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</si>
  <si>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</si>
  <si>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</si>
  <si>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</si>
  <si>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</si>
  <si>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</si>
  <si>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</si>
  <si>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</si>
  <si>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</si>
  <si>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</si>
  <si>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</si>
  <si>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</si>
  <si>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</si>
  <si>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</si>
  <si>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</si>
  <si>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</si>
  <si>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</si>
  <si>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</si>
  <si>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</si>
  <si>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</si>
  <si>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</si>
  <si>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</si>
  <si>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</si>
  <si>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</si>
  <si>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</si>
  <si>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</si>
  <si>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</si>
  <si>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</si>
  <si>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</si>
  <si>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</si>
  <si>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</si>
  <si>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</si>
  <si>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</si>
  <si>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</si>
  <si>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</si>
  <si>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</si>
  <si>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</si>
  <si>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</si>
  <si>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</si>
  <si>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</si>
  <si>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</si>
  <si>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</si>
  <si>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</si>
  <si>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</si>
  <si>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</si>
  <si>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</si>
  <si>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</si>
  <si>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</si>
  <si>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</si>
  <si>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</si>
  <si>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</si>
  <si>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</si>
  <si>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</si>
  <si>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</si>
  <si>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</si>
  <si>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</si>
  <si>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</si>
  <si>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</si>
  <si>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</si>
  <si>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</si>
  <si>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</si>
  <si>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</si>
  <si>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</si>
  <si>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</si>
  <si>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</si>
  <si>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</si>
  <si>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</si>
  <si>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</si>
  <si>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</si>
  <si>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</si>
  <si>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</si>
  <si>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</si>
  <si>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</si>
  <si>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</si>
  <si>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</si>
  <si>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</si>
  <si>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</si>
  <si>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</si>
  <si>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</si>
  <si>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</si>
  <si>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</si>
  <si>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</si>
  <si>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</si>
  <si>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</si>
  <si>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</si>
  <si>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</si>
  <si>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</si>
  <si>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</si>
  <si>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</si>
  <si>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</si>
  <si>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</si>
  <si>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</si>
  <si>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</si>
  <si>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</si>
  <si>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</si>
  <si>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</si>
  <si>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</si>
  <si>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</si>
  <si>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</si>
  <si>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</si>
  <si>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</si>
  <si>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</si>
  <si>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</si>
  <si>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</si>
  <si>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</si>
  <si>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</si>
  <si>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</si>
  <si>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</si>
  <si>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</si>
  <si>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</si>
  <si>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</si>
  <si>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</si>
  <si>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</si>
  <si>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</si>
  <si>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</si>
  <si>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</si>
  <si>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</si>
  <si>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</si>
  <si>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</si>
  <si>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</si>
  <si>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</si>
  <si>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</si>
  <si>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</si>
  <si>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</si>
  <si>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</si>
  <si>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</si>
  <si>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</si>
  <si>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</si>
  <si>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</si>
  <si>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</si>
  <si>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</si>
  <si>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</si>
  <si>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</si>
  <si>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</si>
  <si>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</si>
  <si>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</si>
  <si>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</si>
  <si>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</si>
  <si>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</si>
  <si>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</si>
  <si>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</si>
  <si>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</si>
  <si>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</si>
  <si>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</si>
  <si>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</si>
  <si>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</si>
  <si>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</si>
  <si>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</si>
  <si>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</si>
  <si>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</si>
  <si>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</si>
  <si>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</si>
  <si>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</si>
  <si>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</si>
  <si>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</si>
  <si>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</si>
  <si>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</si>
  <si>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</si>
  <si>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</si>
  <si>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</si>
  <si>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</si>
  <si>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</si>
  <si>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</si>
  <si>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</si>
  <si>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</si>
  <si>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</si>
  <si>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</si>
  <si>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</si>
  <si>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</si>
  <si>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</si>
  <si>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</si>
  <si>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</si>
  <si>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</si>
  <si>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</si>
  <si>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</si>
  <si>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</si>
  <si>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</si>
  <si>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</si>
  <si>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</si>
  <si>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</si>
  <si>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</si>
  <si>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</si>
  <si>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</si>
  <si>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</si>
  <si>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</si>
  <si>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</si>
  <si>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</si>
  <si>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</si>
  <si>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</si>
  <si>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</si>
  <si>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</si>
  <si>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</si>
  <si>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</si>
  <si>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</si>
  <si>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</si>
  <si>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</si>
  <si>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</si>
  <si>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</si>
  <si>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</si>
  <si>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</si>
  <si>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</si>
  <si>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</si>
  <si>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</si>
  <si>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</si>
  <si>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</si>
  <si>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</si>
  <si>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</si>
  <si>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</si>
  <si>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</si>
  <si>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</si>
  <si>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</si>
  <si>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</si>
  <si>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</si>
  <si>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</si>
  <si>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</si>
  <si>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</si>
  <si>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</si>
  <si>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</si>
  <si>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</si>
  <si>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</si>
  <si>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</si>
  <si>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</si>
  <si>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</si>
  <si>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</si>
  <si>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</si>
  <si>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</si>
  <si>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</si>
  <si>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</si>
  <si>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</si>
  <si>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</si>
  <si>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</si>
  <si>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</si>
  <si>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</si>
  <si>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</si>
  <si>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</si>
  <si>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</si>
  <si>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</si>
  <si>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</si>
  <si>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</si>
  <si>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</si>
  <si>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</si>
  <si>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</si>
  <si>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</si>
  <si>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</si>
  <si>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</si>
  <si>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</si>
  <si>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</si>
  <si>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</si>
  <si>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</si>
  <si>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</si>
  <si>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</si>
  <si>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</si>
  <si>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</si>
  <si>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</si>
  <si>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</si>
  <si>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</si>
  <si>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</si>
  <si>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</si>
  <si>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</si>
  <si>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</si>
  <si>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</si>
  <si>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</si>
  <si>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</si>
  <si>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</si>
  <si>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</si>
  <si>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</si>
  <si>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</si>
  <si>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</si>
  <si>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</si>
  <si>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</si>
  <si>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</si>
  <si>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</si>
  <si>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</si>
  <si>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</si>
  <si>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</si>
  <si>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</si>
  <si>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</si>
  <si>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</si>
  <si>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</si>
  <si>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</si>
  <si>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</si>
  <si>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</si>
  <si>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</si>
  <si>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</si>
  <si>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</si>
  <si>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</si>
  <si>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</si>
  <si>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</si>
  <si>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</si>
  <si>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</si>
  <si>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</si>
  <si>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</si>
  <si>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</si>
  <si>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</si>
  <si>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</si>
  <si>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</si>
  <si>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</si>
  <si>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</si>
  <si>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</si>
  <si>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</si>
  <si>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</si>
  <si>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</si>
  <si>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</si>
  <si>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</si>
  <si>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</si>
  <si>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</si>
  <si>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</si>
  <si>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</si>
  <si>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</si>
  <si>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</si>
  <si>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</si>
  <si>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</si>
  <si>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</si>
  <si>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</si>
  <si>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</si>
  <si>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</si>
  <si>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</si>
  <si>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</si>
  <si>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</si>
  <si>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</si>
  <si>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</si>
  <si>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</si>
  <si>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</si>
  <si>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</si>
  <si>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</si>
  <si>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</si>
  <si>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</si>
  <si>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</si>
  <si>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</si>
  <si>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</si>
  <si>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</si>
  <si>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</si>
  <si>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</si>
  <si>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</si>
  <si>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</si>
  <si>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</si>
  <si>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</si>
  <si>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</si>
  <si>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</si>
  <si>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</si>
  <si>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</si>
  <si>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</si>
  <si>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</si>
  <si>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</si>
  <si>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</si>
  <si>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</si>
  <si>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</si>
  <si>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</si>
  <si>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</si>
  <si>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</si>
  <si>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</si>
  <si>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</si>
  <si>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</si>
  <si>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</si>
  <si>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</si>
  <si>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</si>
  <si>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</si>
  <si>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</si>
  <si>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</si>
  <si>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</si>
  <si>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</si>
  <si>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</si>
  <si>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</si>
  <si>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</si>
  <si>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</si>
  <si>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</si>
  <si>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</si>
  <si>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</si>
  <si>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</si>
  <si>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</si>
  <si>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</si>
  <si>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</si>
  <si>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</si>
  <si>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</si>
  <si>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</si>
  <si>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</si>
  <si>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</si>
  <si>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</si>
  <si>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</si>
  <si>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</si>
  <si>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</si>
  <si>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</si>
  <si>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</si>
  <si>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</si>
  <si>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</si>
  <si>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</si>
  <si>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</si>
  <si>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</si>
  <si>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</si>
  <si>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</si>
  <si>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</si>
  <si>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</si>
  <si>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</si>
  <si>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</si>
  <si>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</si>
  <si>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</si>
  <si>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</si>
  <si>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</si>
  <si>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</si>
  <si>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</si>
  <si>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</si>
  <si>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</si>
  <si>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</si>
  <si>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</si>
  <si>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</si>
  <si>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</si>
  <si>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</si>
  <si>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</si>
  <si>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</si>
  <si>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</si>
  <si>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</si>
  <si>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</si>
  <si>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</si>
  <si>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</si>
  <si>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</si>
  <si>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</si>
  <si>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</si>
  <si>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</si>
  <si>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</si>
  <si>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</si>
  <si>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</si>
  <si>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</si>
  <si>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</si>
  <si>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</si>
  <si>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</si>
  <si>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</si>
  <si>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</si>
  <si>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</si>
  <si>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</si>
  <si>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</si>
  <si>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</si>
  <si>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</si>
  <si>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</si>
  <si>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</si>
  <si>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</si>
  <si>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</si>
  <si>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</si>
  <si>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</si>
  <si>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</si>
  <si>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</si>
  <si>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</si>
  <si>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</si>
  <si>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</si>
  <si>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</si>
  <si>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</si>
  <si>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</si>
  <si>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</si>
  <si>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</si>
  <si>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</si>
  <si>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</si>
  <si>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</si>
  <si>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</si>
  <si>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</si>
  <si>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</si>
  <si>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</si>
  <si>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</si>
  <si>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</si>
  <si>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</si>
  <si>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</si>
  <si>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</si>
  <si>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</si>
  <si>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</si>
  <si>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</si>
  <si>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</si>
  <si>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</si>
  <si>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</si>
  <si>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</si>
  <si>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</si>
  <si>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</si>
  <si>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</si>
  <si>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</si>
  <si>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</si>
  <si>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</si>
  <si>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</si>
  <si>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</si>
  <si>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</si>
  <si>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</si>
  <si>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</si>
  <si>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</si>
  <si>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</si>
  <si>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</si>
  <si>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</si>
  <si>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</si>
  <si>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</si>
  <si>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</si>
  <si>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</si>
  <si>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</si>
  <si>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</si>
  <si>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</si>
  <si>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</si>
  <si>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</si>
  <si>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</si>
  <si>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</si>
  <si>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</si>
  <si>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</si>
  <si>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</si>
  <si>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</si>
  <si>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</si>
  <si>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</si>
  <si>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</si>
  <si>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</si>
  <si>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</si>
  <si>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</si>
  <si>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</si>
  <si>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</si>
  <si>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</si>
  <si>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</si>
  <si>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</si>
  <si>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</si>
  <si>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</si>
  <si>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</si>
  <si>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</si>
  <si>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</si>
  <si>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</si>
  <si>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</si>
  <si>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</si>
  <si>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</si>
  <si>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</si>
  <si>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</si>
  <si>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</si>
  <si>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</si>
  <si>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</si>
  <si>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</si>
  <si>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</si>
  <si>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</si>
  <si>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</si>
  <si>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</si>
  <si>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</si>
  <si>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</si>
  <si>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</si>
  <si>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</si>
  <si>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</si>
  <si>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</si>
  <si>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</si>
  <si>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</si>
  <si>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</si>
  <si>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</si>
  <si>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</si>
  <si>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</si>
  <si>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</si>
  <si>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</si>
  <si>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</si>
  <si>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</si>
  <si>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</si>
  <si>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</si>
  <si>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</si>
  <si>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</si>
  <si>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</si>
  <si>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</si>
  <si>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</si>
  <si>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</si>
  <si>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</si>
  <si>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</si>
  <si>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</si>
  <si>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</si>
  <si>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</si>
  <si>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</si>
  <si>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</si>
  <si>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</si>
  <si>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</si>
  <si>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</si>
  <si>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</si>
  <si>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</si>
  <si>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</si>
  <si>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</si>
  <si>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</si>
  <si>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</si>
  <si>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</si>
  <si>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</si>
  <si>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</si>
  <si>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</si>
  <si>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</si>
  <si>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</si>
  <si>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</si>
  <si>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</si>
  <si>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</si>
  <si>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</si>
  <si>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</si>
  <si>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</si>
  <si>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</si>
  <si>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</si>
  <si>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</si>
  <si>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</si>
  <si>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</si>
  <si>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</si>
  <si>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</si>
  <si>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</si>
  <si>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</si>
  <si>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</si>
  <si>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</si>
  <si>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</si>
  <si>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</si>
  <si>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</si>
  <si>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</si>
  <si>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</si>
  <si>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</si>
  <si>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</si>
  <si>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</si>
  <si>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</si>
  <si>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</si>
  <si>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</si>
  <si>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</si>
  <si>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</si>
  <si>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</si>
  <si>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</si>
  <si>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</si>
  <si>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</si>
  <si>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</si>
  <si>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</si>
  <si>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</si>
  <si>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</si>
  <si>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</si>
  <si>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</si>
  <si>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</si>
  <si>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</si>
  <si>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</si>
  <si>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</si>
  <si>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</si>
  <si>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</si>
  <si>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</si>
  <si>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</si>
  <si>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</si>
  <si>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</si>
  <si>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</si>
  <si>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</si>
  <si>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</si>
  <si>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</si>
  <si>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</si>
  <si>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</si>
  <si>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</si>
  <si>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</si>
  <si>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</si>
  <si>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</si>
  <si>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</si>
  <si>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</si>
  <si>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</si>
  <si>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</si>
  <si>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</si>
  <si>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</si>
  <si>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</si>
  <si>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</si>
  <si>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</si>
  <si>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</si>
  <si>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</si>
  <si>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</si>
  <si>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</si>
  <si>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</si>
  <si>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</si>
  <si>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</si>
  <si>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</si>
  <si>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</si>
  <si>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</si>
  <si>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</si>
  <si>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</si>
  <si>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</si>
  <si>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</si>
  <si>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</si>
  <si>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</si>
  <si>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</si>
  <si>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</si>
  <si>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</si>
  <si>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</si>
  <si>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</si>
  <si>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</si>
  <si>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</si>
  <si>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</si>
  <si>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</si>
  <si>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</si>
  <si>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</si>
  <si>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</si>
  <si>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</si>
  <si>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</si>
  <si>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</si>
  <si>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</si>
  <si>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</si>
  <si>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</si>
  <si>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</si>
  <si>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</si>
  <si>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</si>
  <si>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</si>
  <si>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</si>
  <si>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</si>
  <si>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</si>
  <si>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</si>
  <si>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</si>
  <si>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</si>
  <si>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</si>
  <si>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</si>
  <si>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</si>
  <si>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</si>
  <si>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</si>
  <si>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</si>
  <si>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</si>
  <si>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</si>
  <si>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</si>
  <si>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</si>
  <si>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</si>
  <si>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</si>
  <si>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</si>
  <si>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</si>
  <si>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</si>
  <si>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</si>
  <si>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</si>
  <si>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</si>
  <si>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</si>
  <si>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</si>
  <si>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</si>
  <si>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</si>
  <si>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</si>
  <si>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</si>
  <si>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</si>
  <si>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</si>
  <si>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</si>
  <si>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</si>
  <si>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</si>
  <si>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</si>
  <si>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</si>
  <si>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</si>
  <si>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</si>
  <si>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</si>
  <si>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</si>
  <si>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</si>
  <si>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</si>
  <si>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</si>
  <si>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</si>
  <si>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</si>
  <si>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</si>
  <si>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</si>
  <si>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</si>
  <si>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</si>
  <si>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</si>
  <si>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</si>
  <si>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</si>
  <si>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</si>
  <si>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</si>
  <si>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</si>
  <si>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</si>
  <si>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</si>
  <si>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</si>
  <si>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</si>
  <si>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</si>
  <si>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</si>
  <si>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</si>
  <si>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</si>
  <si>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</si>
  <si>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</si>
  <si>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</si>
  <si>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</si>
  <si>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</si>
  <si>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</si>
  <si>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</si>
  <si>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</si>
  <si>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</si>
  <si>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</si>
  <si>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</si>
  <si>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</si>
  <si>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</si>
  <si>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</si>
  <si>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</si>
  <si>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</si>
  <si>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</si>
  <si>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</si>
  <si>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</si>
  <si>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</si>
  <si>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</si>
  <si>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</si>
  <si>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</si>
  <si>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</si>
  <si>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</si>
  <si>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</si>
  <si>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</si>
  <si>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</si>
  <si>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</si>
  <si>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</si>
  <si>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</si>
  <si>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</si>
  <si>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</si>
  <si>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</si>
  <si>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</si>
  <si>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</si>
  <si>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</si>
  <si>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</si>
  <si>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</si>
  <si>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</si>
  <si>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</si>
  <si>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</si>
  <si>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</si>
  <si>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</si>
  <si>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</si>
  <si>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</si>
  <si>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</si>
  <si>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</si>
  <si>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</si>
  <si>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</si>
  <si>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</si>
  <si>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</si>
  <si>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</si>
  <si>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</si>
  <si>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</si>
  <si>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</si>
  <si>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</si>
  <si>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</si>
  <si>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</si>
  <si>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</si>
  <si>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</si>
  <si>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</si>
  <si>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</si>
  <si>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</si>
  <si>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</si>
  <si>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</si>
  <si>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</si>
  <si>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</si>
  <si>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</si>
  <si>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</si>
  <si>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</si>
  <si>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</si>
  <si>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</si>
  <si>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</si>
  <si>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</si>
  <si>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</si>
  <si>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</si>
  <si>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</si>
  <si>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</si>
  <si>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</si>
  <si>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</si>
  <si>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</si>
  <si>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</si>
  <si>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</si>
  <si>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</si>
  <si>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</si>
  <si>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</si>
  <si>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</si>
  <si>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</si>
  <si>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</si>
  <si>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</si>
  <si>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</si>
  <si>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</si>
  <si>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</si>
  <si>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</si>
  <si>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</si>
  <si>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</si>
  <si>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</si>
  <si>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</si>
  <si>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</si>
  <si>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</si>
  <si>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</si>
  <si>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</si>
  <si>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</si>
  <si>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</si>
  <si>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</si>
  <si>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</si>
  <si>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</si>
  <si>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</si>
  <si>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</si>
  <si>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</si>
  <si>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</si>
  <si>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</si>
  <si>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</si>
  <si>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</si>
  <si>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</si>
  <si>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</si>
  <si>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</si>
  <si>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</si>
  <si>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</si>
  <si>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</si>
  <si>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</si>
  <si>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</si>
  <si>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</si>
  <si>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</si>
  <si>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</si>
  <si>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</si>
  <si>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</si>
  <si>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</si>
  <si>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</si>
  <si>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</si>
  <si>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</si>
  <si>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</si>
  <si>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</si>
  <si>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</si>
  <si>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</si>
  <si>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</si>
  <si>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</si>
  <si>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</si>
  <si>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</si>
  <si>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</si>
  <si>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</si>
  <si>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</si>
  <si>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</si>
  <si>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</si>
  <si>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</si>
  <si>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</si>
  <si>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</si>
  <si>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</si>
  <si>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</si>
  <si>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</si>
  <si>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</si>
  <si>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</si>
  <si>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</si>
  <si>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</si>
  <si>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</si>
  <si>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</si>
  <si>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</si>
  <si>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</si>
  <si>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</si>
  <si>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</si>
  <si>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</si>
  <si>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</si>
  <si>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</si>
  <si>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</si>
  <si>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</si>
  <si>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</si>
  <si>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</si>
  <si>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</si>
  <si>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</si>
  <si>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</si>
  <si>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</si>
  <si>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</si>
  <si>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</si>
  <si>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</si>
  <si>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</si>
  <si>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</si>
  <si>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</si>
  <si>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</si>
  <si>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</si>
  <si>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</si>
  <si>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</si>
  <si>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</si>
  <si>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</si>
  <si>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</si>
  <si>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</si>
  <si>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</si>
  <si>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</si>
  <si>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</si>
  <si>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</si>
  <si>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</si>
  <si>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</si>
  <si>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</si>
  <si>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</si>
  <si>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</si>
  <si>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</si>
  <si>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</si>
  <si>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</si>
  <si>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</si>
  <si>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</si>
  <si>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</si>
  <si>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</si>
  <si>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</si>
  <si>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</si>
  <si>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</si>
  <si>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</si>
  <si>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</si>
  <si>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</si>
  <si>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</si>
  <si>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</si>
  <si>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</si>
  <si>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</si>
  <si>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</si>
  <si>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</si>
  <si>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</si>
  <si>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</si>
  <si>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</si>
  <si>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</si>
  <si>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</si>
  <si>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</si>
  <si>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</si>
  <si>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</si>
  <si>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</si>
  <si>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</si>
  <si>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</si>
  <si>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</si>
  <si>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</si>
  <si>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</si>
  <si>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</si>
  <si>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</si>
  <si>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</si>
  <si>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</si>
  <si>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</si>
  <si>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</si>
  <si>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</si>
  <si>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</si>
  <si>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</si>
  <si>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</si>
  <si>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</si>
  <si>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</si>
  <si>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</si>
  <si>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</si>
  <si>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</si>
  <si>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</si>
  <si>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</si>
  <si>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</si>
  <si>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</si>
  <si>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</si>
  <si>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</si>
  <si>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</si>
  <si>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</si>
  <si>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</si>
  <si>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</si>
  <si>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</si>
  <si>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</si>
  <si>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</si>
  <si>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</si>
  <si>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</si>
  <si>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</si>
  <si>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</si>
  <si>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</si>
  <si>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</si>
  <si>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</si>
  <si>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</si>
  <si>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</si>
  <si>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</si>
  <si>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</si>
  <si>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</si>
  <si>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</si>
  <si>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</si>
  <si>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</si>
  <si>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</si>
  <si>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</si>
  <si>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</si>
  <si>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</si>
  <si>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</si>
  <si>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</si>
  <si>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</si>
  <si>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</si>
  <si>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</si>
  <si>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</si>
  <si>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</si>
  <si>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</si>
  <si>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</si>
  <si>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</si>
  <si>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</si>
  <si>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</si>
  <si>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</si>
  <si>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</si>
  <si>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</si>
  <si>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</si>
  <si>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</si>
  <si>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</si>
  <si>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</si>
  <si>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</si>
  <si>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</si>
  <si>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</si>
  <si>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</si>
  <si>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</si>
  <si>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</si>
  <si>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</si>
  <si>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</si>
  <si>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</si>
  <si>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</si>
  <si>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</si>
  <si>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</si>
  <si>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</si>
  <si>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</si>
  <si>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</si>
  <si>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</si>
  <si>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</si>
  <si>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</si>
  <si>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</si>
  <si>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</si>
  <si>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</si>
  <si>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</si>
  <si>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</si>
  <si>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</si>
  <si>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</si>
  <si>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</si>
  <si>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</si>
  <si>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</si>
  <si>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</si>
  <si>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</si>
  <si>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</si>
  <si>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</si>
  <si>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</si>
  <si>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</si>
  <si>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</si>
  <si>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</si>
  <si>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</si>
  <si>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</si>
  <si>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</si>
  <si>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</si>
  <si>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</si>
  <si>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</si>
  <si>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</si>
  <si>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</si>
  <si>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</si>
  <si>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</si>
  <si>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</si>
  <si>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</si>
  <si>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</si>
  <si>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</si>
  <si>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</si>
  <si>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</si>
  <si>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</si>
  <si>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</si>
  <si>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</si>
  <si>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</si>
  <si>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</si>
  <si>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</si>
  <si>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</si>
  <si>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</si>
  <si>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</si>
  <si>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</si>
  <si>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</si>
  <si>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</si>
  <si>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</si>
  <si>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</si>
  <si>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</si>
  <si>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</si>
  <si>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</si>
  <si>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</si>
  <si>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</si>
  <si>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</si>
  <si>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</si>
  <si>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</si>
  <si>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</si>
  <si>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</si>
  <si>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</si>
  <si>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</si>
  <si>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</si>
  <si>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</si>
  <si>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</si>
  <si>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</si>
  <si>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</si>
  <si>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</si>
  <si>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</si>
  <si>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</si>
  <si>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</si>
  <si>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</si>
  <si>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</si>
  <si>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</si>
  <si>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</si>
  <si>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</si>
  <si>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</si>
  <si>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</si>
  <si>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</si>
  <si>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</si>
  <si>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</si>
  <si>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</si>
  <si>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</si>
  <si>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</si>
  <si>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</si>
  <si>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</si>
  <si>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</si>
  <si>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</si>
  <si>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</si>
  <si>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</si>
  <si>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</si>
  <si>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</si>
  <si>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</si>
  <si>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</si>
  <si>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</si>
  <si>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</si>
  <si>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</si>
  <si>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</si>
  <si>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</si>
  <si>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</si>
  <si>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</si>
  <si>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</si>
  <si>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</si>
  <si>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</si>
  <si>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</si>
  <si>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</si>
  <si>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</si>
  <si>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</si>
  <si>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</si>
  <si>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</si>
  <si>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</si>
  <si>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</si>
  <si>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</si>
  <si>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</si>
  <si>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</si>
  <si>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</si>
  <si>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</si>
  <si>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</si>
  <si>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</si>
  <si>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</si>
  <si>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</si>
  <si>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</si>
  <si>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</si>
  <si>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</si>
  <si>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</si>
  <si>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</si>
  <si>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</si>
  <si>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</si>
  <si>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</si>
  <si>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</si>
  <si>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</si>
  <si>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</si>
  <si>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</si>
  <si>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</si>
  <si>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</si>
  <si>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</si>
  <si>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</si>
  <si>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</si>
  <si>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</si>
  <si>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</si>
  <si>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</si>
  <si>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</si>
  <si>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</si>
  <si>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</si>
  <si>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</si>
  <si>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</si>
  <si>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</si>
  <si>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</si>
  <si>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</si>
  <si>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</si>
  <si>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</si>
  <si>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</si>
  <si>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</si>
  <si>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</si>
  <si>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</si>
  <si>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</si>
  <si>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</si>
  <si>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</si>
  <si>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</si>
  <si>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</si>
  <si>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</si>
  <si>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</si>
  <si>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</si>
  <si>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</si>
  <si>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</si>
  <si>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</si>
  <si>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</si>
  <si>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</si>
  <si>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</si>
  <si>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</si>
  <si>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</si>
  <si>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</si>
  <si>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</si>
  <si>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</si>
  <si>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</si>
  <si>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</si>
  <si>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</si>
  <si>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</si>
  <si>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</si>
  <si>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</si>
  <si>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</si>
  <si>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</si>
  <si>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</si>
  <si>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</si>
  <si>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</si>
  <si>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</si>
  <si>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</si>
  <si>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</si>
  <si>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</si>
  <si>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</si>
  <si>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</si>
  <si>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</si>
  <si>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</si>
  <si>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</si>
  <si>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</si>
  <si>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</si>
  <si>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</si>
  <si>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</si>
  <si>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</si>
  <si>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</si>
  <si>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</si>
  <si>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</si>
  <si>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</si>
  <si>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</si>
  <si>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</si>
  <si>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</si>
  <si>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</si>
  <si>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</si>
  <si>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</si>
  <si>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</si>
  <si>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</si>
  <si>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</si>
  <si>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</si>
  <si>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</si>
  <si>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</si>
  <si>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</si>
  <si>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</si>
  <si>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</si>
  <si>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</si>
  <si>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</si>
  <si>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</si>
  <si>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</si>
  <si>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</si>
  <si>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</si>
  <si>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</si>
  <si>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</si>
  <si>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</si>
  <si>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</si>
  <si>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</si>
  <si>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</si>
  <si>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</si>
  <si>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</si>
  <si>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</si>
  <si>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</si>
  <si>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</si>
  <si>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</si>
  <si>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</si>
  <si>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</si>
  <si>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</si>
  <si>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</si>
  <si>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</si>
  <si>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</si>
  <si>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</si>
  <si>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</si>
  <si>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</si>
  <si>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</si>
  <si>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</si>
  <si>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</si>
  <si>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</si>
  <si>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</si>
  <si>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</si>
  <si>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</si>
  <si>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</si>
  <si>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</si>
  <si>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</si>
  <si>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</si>
  <si>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</si>
  <si>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</si>
  <si>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</si>
  <si>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</si>
  <si>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</si>
  <si>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</si>
  <si>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</si>
  <si>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</si>
  <si>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</si>
  <si>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</si>
  <si>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</si>
  <si>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</si>
  <si>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</si>
  <si>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</si>
  <si>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</si>
  <si>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</si>
  <si>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</si>
  <si>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</si>
  <si>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</si>
  <si>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</si>
  <si>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</si>
  <si>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</si>
  <si>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</si>
  <si>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</si>
  <si>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</si>
  <si>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</si>
  <si>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</si>
  <si>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</si>
  <si>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</si>
  <si>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</si>
  <si>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</si>
  <si>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</si>
  <si>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</si>
  <si>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</si>
  <si>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</si>
  <si>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</si>
  <si>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</si>
  <si>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</si>
  <si>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</si>
  <si>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</si>
  <si>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</si>
  <si>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</si>
  <si>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</si>
  <si>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</si>
  <si>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</si>
  <si>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</si>
  <si>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</si>
  <si>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</si>
  <si>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</si>
  <si>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</si>
  <si>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</si>
  <si>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</si>
  <si>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</si>
  <si>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</si>
  <si>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</si>
  <si>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</si>
  <si>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</si>
  <si>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</si>
  <si>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</si>
  <si>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</si>
  <si>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</si>
  <si>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</si>
  <si>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</si>
  <si>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</si>
  <si>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</si>
  <si>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</si>
  <si>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</si>
  <si>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</si>
  <si>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</si>
  <si>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</si>
  <si>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</si>
  <si>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</si>
  <si>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</si>
  <si>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</si>
  <si>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</si>
  <si>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</si>
  <si>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</si>
  <si>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</si>
  <si>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</si>
  <si>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</si>
  <si>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</si>
  <si>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</si>
  <si>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</si>
  <si>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</si>
  <si>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</si>
  <si>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</si>
  <si>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</si>
  <si>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</si>
  <si>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</si>
  <si>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</si>
  <si>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</si>
  <si>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</si>
  <si>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</si>
  <si>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</si>
  <si>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</si>
  <si>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</si>
  <si>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</si>
  <si>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</si>
  <si>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</si>
  <si>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</si>
  <si>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</si>
  <si>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</si>
  <si>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</si>
  <si>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</si>
  <si>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</si>
  <si>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</si>
  <si>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</si>
  <si>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</si>
  <si>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</si>
  <si>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</si>
  <si>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</si>
  <si>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</si>
  <si>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</si>
  <si>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</si>
  <si>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</si>
  <si>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</si>
  <si>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</si>
  <si>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</si>
  <si>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</si>
  <si>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</si>
  <si>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</si>
  <si>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</si>
  <si>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</si>
  <si>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</si>
  <si>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</si>
  <si>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</si>
  <si>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</si>
  <si>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</si>
  <si>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</si>
  <si>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</si>
  <si>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</si>
  <si>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</si>
  <si>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</si>
  <si>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</si>
  <si>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</si>
  <si>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</si>
  <si>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</si>
  <si>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</si>
  <si>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</si>
  <si>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</si>
  <si>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</si>
  <si>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</si>
  <si>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</si>
  <si>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</si>
  <si>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</si>
  <si>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</si>
  <si>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</si>
  <si>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</si>
  <si>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</si>
  <si>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</si>
  <si>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</si>
  <si>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</si>
  <si>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</si>
  <si>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</si>
  <si>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</si>
  <si>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</si>
  <si>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</si>
  <si>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</si>
  <si>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</si>
  <si>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</si>
  <si>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</si>
  <si>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</si>
  <si>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</si>
  <si>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</si>
  <si>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</si>
  <si>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</si>
  <si>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</si>
  <si>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</si>
  <si>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</si>
  <si>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</si>
  <si>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</si>
  <si>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</si>
  <si>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</si>
  <si>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</si>
  <si>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</si>
  <si>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</si>
  <si>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</si>
  <si>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</si>
  <si>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</si>
  <si>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</si>
  <si>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</si>
  <si>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</si>
  <si>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</si>
  <si>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</si>
  <si>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</si>
  <si>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</si>
  <si>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</si>
  <si>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</si>
  <si>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</si>
  <si>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</si>
  <si>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</si>
  <si>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</si>
  <si>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</si>
  <si>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</si>
  <si>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</si>
  <si>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</si>
  <si>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</si>
  <si>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</si>
  <si>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</si>
  <si>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</si>
  <si>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</si>
  <si>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</si>
  <si>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</si>
  <si>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</si>
  <si>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</si>
  <si>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</si>
  <si>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</si>
  <si>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</si>
  <si>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</si>
  <si>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</si>
  <si>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</si>
  <si>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</si>
  <si>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</si>
  <si>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</si>
  <si>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</si>
  <si>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</si>
  <si>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</si>
  <si>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</si>
  <si>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</si>
  <si>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</si>
  <si>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</si>
  <si>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</si>
  <si>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</si>
  <si>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</si>
  <si>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</si>
  <si>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</si>
  <si>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</si>
  <si>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</si>
  <si>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</si>
  <si>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</si>
  <si>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</si>
  <si>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</si>
  <si>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</si>
  <si>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</si>
  <si>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</si>
  <si>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</si>
  <si>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</si>
  <si>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</si>
  <si>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</si>
  <si>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</si>
  <si>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</si>
  <si>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</si>
  <si>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</si>
  <si>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</si>
  <si>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</si>
  <si>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</si>
  <si>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</si>
  <si>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</si>
  <si>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</si>
  <si>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</si>
  <si>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</si>
  <si>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</si>
  <si>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</si>
  <si>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</si>
  <si>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</si>
  <si>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</si>
  <si>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</si>
  <si>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</si>
  <si>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</si>
  <si>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</si>
  <si>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</si>
  <si>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</si>
  <si>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</si>
  <si>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</si>
  <si>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</si>
  <si>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</si>
  <si>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</si>
  <si>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</si>
  <si>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</si>
  <si>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</si>
  <si>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</si>
  <si>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</si>
  <si>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</si>
  <si>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</si>
  <si>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</si>
  <si>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</si>
  <si>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</si>
  <si>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</si>
  <si>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</si>
  <si>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</si>
  <si>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</si>
  <si>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</si>
  <si>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</si>
  <si>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</si>
  <si>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</si>
  <si>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</si>
  <si>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</si>
  <si>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</si>
  <si>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</si>
  <si>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</si>
  <si>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</si>
  <si>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</si>
  <si>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</si>
  <si>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</si>
  <si>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</si>
  <si>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</si>
  <si>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</si>
  <si>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</si>
  <si>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</si>
  <si>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</si>
  <si>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</si>
  <si>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</si>
  <si>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</si>
  <si>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</si>
  <si>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</si>
  <si>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</si>
  <si>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</si>
  <si>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</si>
  <si>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</si>
  <si>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</si>
  <si>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</si>
  <si>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</si>
  <si>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</si>
  <si>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</si>
  <si>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</si>
  <si>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</si>
  <si>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</si>
  <si>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</si>
  <si>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</si>
  <si>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</si>
  <si>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</si>
  <si>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</si>
  <si>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</si>
  <si>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</si>
  <si>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</si>
  <si>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</si>
  <si>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</si>
  <si>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</si>
  <si>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</si>
  <si>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</si>
  <si>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</si>
  <si>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</si>
  <si>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</si>
  <si>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</si>
  <si>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</si>
  <si>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</si>
  <si>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</si>
  <si>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</si>
  <si>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</si>
  <si>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</si>
  <si>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</si>
  <si>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</si>
  <si>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</si>
  <si>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</si>
  <si>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</si>
  <si>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</si>
  <si>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</si>
  <si>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</si>
  <si>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</si>
  <si>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</si>
  <si>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</si>
  <si>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</si>
  <si>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</si>
  <si>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</si>
  <si>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</si>
  <si>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</si>
  <si>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</si>
  <si>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</si>
  <si>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</si>
  <si>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</si>
  <si>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</si>
  <si>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</si>
  <si>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</si>
  <si>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</si>
  <si>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</si>
  <si>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</si>
  <si>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</si>
  <si>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</si>
  <si>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</si>
  <si>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</si>
  <si>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</si>
  <si>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</si>
  <si>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</si>
  <si>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</si>
  <si>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</si>
  <si>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</si>
  <si>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</si>
  <si>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</si>
  <si>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</si>
  <si>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</si>
  <si>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</si>
  <si>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</si>
  <si>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</si>
  <si>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</si>
  <si>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</si>
  <si>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</si>
  <si>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</si>
  <si>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</si>
  <si>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</si>
  <si>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</si>
  <si>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</si>
  <si>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</si>
  <si>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</si>
  <si>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</si>
  <si>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</si>
  <si>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</si>
  <si>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</si>
  <si>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</si>
  <si>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</si>
  <si>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</si>
  <si>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</si>
  <si>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</si>
  <si>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</si>
  <si>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</si>
  <si>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</si>
  <si>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</si>
  <si>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</si>
  <si>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</si>
  <si>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</si>
  <si>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</si>
  <si>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</si>
  <si>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</si>
  <si>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</si>
  <si>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</si>
  <si>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</si>
  <si>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</si>
  <si>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</si>
  <si>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</si>
  <si>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</si>
  <si>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</si>
  <si>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</si>
  <si>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</si>
  <si>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</si>
  <si>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</si>
  <si>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</si>
  <si>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</si>
  <si>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</si>
  <si>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</si>
  <si>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</si>
  <si>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</si>
  <si>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</si>
  <si>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</si>
  <si>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</si>
  <si>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</si>
  <si>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</si>
  <si>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</si>
  <si>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</si>
  <si>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</si>
  <si>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</si>
  <si>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</si>
  <si>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</si>
  <si>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</si>
  <si>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</si>
  <si>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</si>
  <si>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</si>
  <si>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</si>
  <si>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</si>
  <si>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</si>
  <si>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</si>
  <si>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</si>
  <si>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</si>
  <si>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</si>
  <si>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</si>
  <si>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</si>
  <si>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</si>
  <si>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</si>
  <si>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</si>
  <si>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</si>
  <si>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</si>
  <si>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</si>
  <si>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</si>
  <si>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</si>
  <si>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</si>
  <si>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</si>
  <si>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</si>
  <si>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</si>
  <si>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</si>
  <si>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</si>
  <si>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</si>
  <si>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</si>
  <si>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</si>
  <si>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</si>
  <si>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</si>
  <si>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</si>
  <si>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</si>
  <si>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</si>
  <si>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</si>
  <si>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</si>
  <si>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</si>
  <si>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</si>
  <si>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</si>
  <si>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</si>
  <si>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</si>
  <si>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</si>
  <si>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</si>
  <si>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</si>
  <si>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</si>
  <si>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</si>
  <si>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</si>
  <si>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</si>
  <si>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</si>
  <si>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</si>
  <si>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</si>
  <si>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</si>
  <si>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</si>
  <si>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</si>
  <si>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</si>
  <si>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</si>
  <si>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</si>
  <si>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</si>
  <si>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</si>
  <si>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</si>
  <si>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</si>
  <si>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</si>
  <si>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</si>
  <si>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</si>
  <si>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</si>
  <si>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</si>
  <si>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</si>
  <si>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</si>
  <si>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</si>
  <si>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</si>
  <si>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</si>
  <si>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</si>
  <si>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</si>
  <si>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</si>
  <si>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</si>
  <si>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</si>
  <si>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</si>
  <si>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</si>
  <si>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</si>
  <si>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</si>
  <si>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</si>
  <si>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</si>
  <si>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</si>
  <si>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</si>
  <si>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</si>
  <si>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</si>
  <si>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</si>
  <si>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</si>
  <si>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</si>
  <si>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</si>
  <si>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</si>
  <si>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</si>
  <si>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</si>
  <si>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</si>
  <si>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</si>
  <si>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</si>
  <si>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</si>
  <si>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</si>
  <si>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</si>
  <si>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</si>
  <si>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</si>
  <si>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</si>
  <si>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</si>
  <si>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</si>
  <si>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</si>
  <si>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</si>
  <si>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</si>
  <si>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</si>
  <si>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</si>
  <si>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</si>
  <si>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</si>
  <si>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</si>
  <si>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</si>
  <si>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</si>
  <si>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</si>
  <si>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</si>
  <si>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</si>
  <si>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</si>
  <si>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</si>
  <si>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</si>
  <si>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</si>
  <si>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</si>
  <si>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</si>
  <si>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</si>
  <si>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</si>
  <si>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</si>
  <si>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</si>
  <si>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</si>
  <si>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</si>
  <si>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</si>
  <si>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</si>
  <si>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</si>
  <si>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</si>
  <si>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</si>
  <si>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</si>
  <si>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</si>
  <si>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</si>
  <si>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</si>
  <si>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</si>
  <si>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</si>
  <si>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</si>
  <si>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</si>
  <si>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</si>
  <si>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</si>
  <si>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</si>
  <si>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</si>
  <si>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</si>
  <si>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</si>
  <si>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</si>
  <si>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</si>
  <si>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</si>
  <si>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</si>
  <si>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</si>
  <si>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</si>
  <si>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</si>
  <si>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</si>
  <si>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</si>
  <si>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</si>
  <si>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</si>
  <si>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</si>
  <si>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</si>
  <si>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</si>
  <si>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</si>
  <si>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</si>
  <si>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</si>
  <si>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</si>
  <si>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</si>
  <si>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</si>
  <si>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</si>
  <si>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</si>
  <si>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</si>
  <si>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</si>
  <si>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</si>
  <si>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</si>
  <si>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</si>
  <si>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</si>
  <si>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</si>
  <si>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</si>
  <si>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</si>
  <si>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</si>
  <si>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</si>
  <si>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</si>
  <si>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</si>
  <si>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</si>
  <si>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</si>
  <si>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</si>
  <si>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</si>
  <si>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</si>
  <si>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</si>
  <si>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</si>
  <si>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</si>
  <si>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</si>
  <si>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</si>
  <si>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</si>
  <si>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</si>
  <si>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</si>
  <si>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</si>
  <si>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</si>
  <si>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</si>
  <si>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</si>
  <si>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</si>
  <si>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</si>
  <si>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</si>
  <si>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</si>
  <si>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</si>
  <si>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</si>
  <si>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</si>
  <si>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</si>
  <si>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</si>
  <si>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</si>
  <si>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</si>
  <si>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</si>
  <si>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</si>
  <si>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</si>
  <si>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</si>
  <si>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</si>
  <si>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</si>
  <si>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</si>
  <si>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</si>
  <si>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</si>
  <si>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</si>
  <si>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</si>
  <si>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</si>
  <si>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</si>
  <si>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</si>
  <si>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</si>
  <si>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</si>
  <si>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</si>
  <si>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</si>
  <si>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</si>
  <si>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</si>
  <si>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</si>
  <si>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</si>
  <si>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</si>
  <si>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</si>
  <si>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</si>
  <si>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</si>
  <si>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</si>
  <si>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</si>
  <si>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</si>
  <si>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</si>
  <si>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</si>
  <si>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</si>
  <si>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</si>
  <si>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</si>
  <si>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</si>
  <si>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</si>
  <si>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</si>
  <si>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</si>
  <si>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</si>
  <si>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</si>
  <si>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</si>
  <si>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</si>
  <si>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</si>
  <si>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</si>
  <si>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</si>
  <si>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</si>
  <si>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</si>
  <si>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</si>
  <si>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</si>
  <si>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</si>
  <si>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</si>
  <si>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</si>
  <si>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</si>
  <si>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</si>
  <si>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</si>
  <si>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</si>
  <si>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</si>
  <si>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</si>
  <si>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</si>
  <si>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</si>
  <si>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</si>
  <si>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</si>
  <si>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</si>
  <si>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</si>
  <si>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</si>
  <si>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</si>
  <si>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</si>
  <si>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</si>
  <si>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</si>
  <si>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</si>
  <si>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</si>
  <si>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</si>
  <si>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</si>
  <si>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</si>
  <si>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</si>
  <si>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</si>
  <si>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</si>
  <si>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</si>
  <si>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</si>
  <si>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</si>
  <si>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</si>
  <si>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</si>
  <si>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</si>
  <si>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</si>
  <si>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</si>
  <si>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</si>
  <si>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</si>
  <si>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</si>
  <si>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</si>
  <si>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</si>
  <si>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</si>
  <si>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</si>
  <si>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</si>
  <si>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</si>
  <si>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</si>
  <si>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</si>
  <si>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</si>
  <si>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</si>
  <si>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</si>
  <si>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</si>
  <si>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</si>
  <si>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</si>
  <si>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</si>
  <si>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</si>
  <si>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</si>
  <si>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</si>
  <si>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</si>
  <si>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</si>
  <si>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</si>
  <si>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</si>
  <si>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</si>
  <si>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</si>
  <si>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</si>
  <si>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</si>
  <si>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</si>
  <si>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</si>
  <si>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</si>
  <si>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</si>
  <si>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</si>
  <si>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</si>
  <si>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</si>
  <si>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</si>
  <si>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</si>
  <si>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</si>
  <si>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</si>
  <si>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</si>
  <si>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</si>
  <si>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</si>
  <si>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</si>
  <si>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</si>
  <si>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</si>
  <si>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</si>
  <si>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</si>
  <si>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</si>
  <si>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</si>
  <si>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</si>
  <si>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</si>
  <si>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</si>
  <si>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</si>
  <si>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</si>
  <si>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</si>
  <si>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</si>
  <si>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</si>
  <si>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</si>
  <si>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</si>
  <si>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</si>
  <si>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</si>
  <si>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</si>
  <si>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</si>
  <si>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</si>
  <si>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</si>
  <si>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</si>
  <si>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</si>
  <si>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</si>
  <si>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</si>
  <si>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</si>
  <si>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</si>
  <si>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</si>
  <si>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</si>
  <si>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</si>
  <si>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</si>
  <si>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</si>
  <si>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</si>
  <si>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</si>
  <si>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</si>
  <si>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</si>
  <si>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</si>
  <si>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</si>
  <si>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</si>
  <si>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</si>
  <si>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</si>
  <si>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</si>
  <si>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</si>
  <si>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</si>
  <si>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</si>
  <si>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</si>
  <si>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</si>
  <si>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</si>
  <si>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</si>
  <si>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</si>
  <si>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</si>
  <si>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</si>
  <si>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</si>
  <si>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</si>
  <si>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</si>
  <si>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</si>
  <si>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</si>
  <si>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</si>
  <si>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</si>
  <si>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</si>
  <si>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</si>
  <si>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</si>
  <si>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</si>
  <si>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</si>
  <si>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</si>
  <si>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</si>
  <si>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</si>
  <si>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</si>
  <si>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</si>
  <si>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</si>
  <si>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</si>
  <si>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</si>
  <si>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</si>
  <si>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</si>
  <si>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</si>
  <si>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</si>
  <si>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</si>
  <si>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</si>
  <si>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</si>
  <si>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</si>
  <si>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</si>
  <si>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</si>
  <si>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</si>
  <si>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</si>
  <si>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</si>
  <si>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</si>
  <si>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</si>
  <si>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</si>
  <si>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</si>
  <si>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</si>
  <si>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</si>
  <si>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</si>
  <si>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</si>
  <si>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</si>
  <si>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</si>
  <si>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</si>
  <si>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</si>
  <si>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</si>
  <si>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</si>
  <si>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</si>
  <si>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</si>
  <si>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</si>
  <si>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</si>
  <si>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</si>
  <si>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</si>
  <si>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</si>
  <si>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</si>
  <si>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</si>
  <si>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</si>
  <si>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</si>
  <si>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</si>
  <si>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</si>
  <si>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</si>
  <si>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</si>
  <si>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</si>
  <si>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</si>
  <si>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</si>
  <si>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</si>
  <si>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</si>
  <si>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</si>
  <si>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</si>
  <si>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</si>
  <si>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</si>
  <si>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</si>
  <si>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</si>
  <si>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</si>
  <si>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</si>
  <si>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</si>
  <si>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</si>
  <si>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</si>
  <si>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</si>
  <si>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</si>
  <si>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</si>
  <si>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</si>
  <si>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</si>
  <si>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</si>
  <si>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</si>
  <si>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</si>
  <si>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</si>
  <si>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</si>
  <si>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</si>
  <si>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</si>
  <si>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</si>
  <si>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</si>
  <si>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</si>
  <si>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</si>
  <si>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</si>
  <si>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</si>
  <si>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</si>
  <si>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</si>
  <si>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</si>
  <si>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</si>
  <si>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</si>
  <si>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</si>
  <si>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</si>
  <si>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</si>
  <si>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</si>
  <si>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</si>
  <si>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</si>
  <si>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</si>
  <si>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</si>
  <si>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</si>
  <si>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</si>
  <si>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</si>
  <si>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</si>
  <si>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</si>
  <si>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</si>
  <si>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</si>
  <si>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</si>
  <si>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</si>
  <si>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</si>
  <si>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</si>
  <si>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</si>
  <si>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</si>
  <si>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</si>
  <si>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</si>
  <si>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</si>
  <si>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</si>
  <si>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</si>
  <si>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</si>
  <si>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</si>
  <si>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</si>
  <si>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</si>
  <si>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</si>
  <si>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</si>
  <si>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</si>
  <si>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</si>
  <si>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</si>
  <si>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</si>
  <si>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</si>
  <si>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</si>
  <si>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</si>
  <si>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</si>
  <si>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</si>
  <si>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</si>
  <si>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</si>
  <si>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</si>
  <si>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</si>
  <si>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</si>
  <si>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</si>
  <si>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</si>
  <si>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</si>
  <si>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</si>
  <si>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</si>
  <si>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</si>
  <si>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</si>
  <si>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</si>
  <si>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</si>
  <si>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</si>
  <si>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</si>
  <si>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</si>
  <si>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</si>
  <si>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</si>
  <si>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</si>
  <si>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</si>
  <si>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</si>
  <si>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</si>
  <si>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</si>
  <si>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</si>
  <si>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</si>
  <si>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</si>
  <si>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</si>
  <si>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</si>
  <si>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</si>
  <si>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</si>
  <si>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</si>
  <si>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</si>
  <si>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</si>
  <si>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</si>
  <si>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</si>
  <si>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</si>
  <si>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</si>
  <si>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</si>
  <si>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</si>
  <si>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</si>
  <si>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</si>
  <si>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</si>
  <si>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</si>
  <si>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</si>
  <si>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</si>
  <si>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</si>
  <si>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</si>
  <si>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</si>
  <si>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</si>
  <si>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</si>
  <si>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</si>
  <si>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</si>
  <si>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</si>
  <si>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</si>
  <si>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</si>
  <si>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</si>
  <si>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</si>
  <si>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</si>
  <si>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</si>
  <si>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</si>
  <si>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</si>
  <si>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</si>
  <si>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</si>
  <si>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</si>
  <si>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</si>
  <si>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</si>
  <si>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</si>
  <si>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</si>
  <si>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</si>
  <si>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</si>
  <si>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</si>
  <si>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</si>
  <si>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</si>
  <si>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</si>
  <si>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</si>
  <si>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</si>
  <si>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</si>
  <si>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</si>
  <si>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</si>
  <si>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</si>
  <si>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</si>
  <si>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</si>
  <si>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</si>
  <si>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</si>
  <si>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</si>
  <si>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</si>
  <si>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</si>
  <si>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</si>
  <si>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</si>
  <si>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</si>
  <si>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</si>
  <si>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</si>
  <si>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</si>
  <si>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</si>
  <si>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</si>
  <si>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</si>
  <si>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</si>
  <si>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</si>
  <si>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</si>
  <si>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</si>
  <si>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</si>
  <si>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</si>
  <si>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</si>
  <si>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</si>
  <si>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</si>
  <si>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</si>
  <si>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</si>
  <si>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</si>
  <si>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</si>
  <si>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</si>
  <si>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</si>
  <si>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</si>
  <si>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</si>
  <si>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</si>
  <si>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</si>
  <si>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</si>
  <si>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</si>
  <si>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</si>
  <si>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</si>
  <si>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</si>
  <si>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</si>
  <si>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</si>
  <si>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</si>
  <si>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</si>
  <si>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</si>
  <si>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</si>
  <si>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</si>
  <si>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</si>
  <si>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</si>
  <si>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</si>
  <si>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</si>
  <si>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</si>
  <si>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</si>
  <si>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</si>
  <si>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</si>
  <si>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</si>
  <si>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</si>
  <si>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</si>
  <si>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</si>
  <si>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</si>
  <si>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</si>
  <si>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</si>
  <si>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</si>
  <si>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</si>
  <si>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</si>
  <si>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</si>
  <si>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</si>
  <si>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</si>
  <si>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</si>
  <si>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</si>
  <si>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</si>
  <si>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</si>
  <si>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</si>
  <si>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</si>
  <si>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</si>
  <si>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</si>
  <si>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</si>
  <si>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</si>
  <si>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</si>
  <si>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</si>
  <si>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</si>
  <si>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</si>
  <si>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</si>
  <si>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</si>
  <si>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</si>
  <si>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</si>
  <si>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</si>
  <si>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</si>
  <si>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</si>
  <si>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</si>
  <si>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</si>
  <si>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</si>
  <si>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</si>
  <si>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</si>
  <si>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</si>
  <si>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</si>
  <si>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</si>
  <si>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</si>
  <si>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</si>
  <si>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</si>
  <si>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</si>
  <si>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</si>
  <si>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</si>
  <si>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</si>
  <si>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</si>
  <si>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</si>
  <si>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</si>
  <si>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</si>
  <si>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</si>
  <si>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</si>
  <si>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</si>
  <si>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</si>
  <si>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</si>
  <si>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</si>
  <si>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</si>
  <si>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</si>
  <si>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</si>
  <si>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</si>
  <si>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</si>
  <si>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</si>
  <si>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</si>
  <si>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</si>
  <si>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</si>
  <si>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</si>
  <si>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</si>
  <si>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</si>
  <si>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</si>
  <si>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</si>
  <si>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</si>
  <si>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</si>
  <si>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</si>
  <si>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</si>
  <si>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</si>
  <si>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</si>
  <si>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</si>
  <si>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</si>
  <si>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</si>
  <si>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</si>
  <si>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</si>
  <si>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</si>
  <si>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</si>
  <si>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</si>
  <si>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</si>
  <si>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</si>
  <si>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</si>
  <si>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</si>
  <si>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</si>
  <si>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</si>
  <si>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</si>
  <si>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</si>
  <si>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</si>
  <si>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</si>
  <si>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</si>
  <si>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</si>
  <si>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</si>
  <si>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</si>
  <si>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</si>
  <si>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</si>
  <si>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</si>
  <si>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</si>
  <si>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</si>
  <si>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</si>
  <si>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</si>
  <si>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</si>
  <si>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</si>
  <si>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</si>
  <si>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</si>
  <si>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</si>
  <si>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</si>
  <si>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</si>
  <si>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</si>
  <si>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</si>
  <si>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</si>
  <si>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</si>
  <si>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</si>
  <si>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</si>
  <si>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</si>
  <si>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</si>
  <si>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</si>
  <si>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</si>
  <si>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</si>
  <si>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</si>
  <si>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</si>
  <si>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</si>
  <si>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</si>
  <si>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</si>
  <si>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</si>
  <si>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</si>
  <si>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</si>
  <si>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</si>
  <si>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</si>
  <si>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</si>
  <si>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</si>
  <si>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</si>
  <si>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</si>
  <si>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</si>
  <si>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</si>
  <si>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</si>
  <si>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</si>
  <si>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</si>
  <si>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</si>
  <si>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</si>
  <si>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</si>
  <si>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</si>
  <si>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</si>
  <si>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</si>
  <si>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</si>
  <si>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</si>
  <si>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</si>
  <si>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</si>
  <si>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</si>
  <si>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</si>
  <si>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</si>
  <si>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</si>
  <si>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</si>
  <si>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</si>
  <si>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</si>
  <si>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</si>
  <si>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</si>
  <si>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</si>
  <si>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</si>
  <si>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</si>
  <si>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</si>
  <si>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</si>
  <si>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</si>
  <si>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</si>
  <si>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</si>
  <si>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</si>
  <si>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</si>
  <si>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</si>
  <si>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</si>
  <si>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</si>
  <si>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</si>
  <si>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</si>
  <si>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</si>
  <si>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</si>
  <si>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</si>
  <si>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</si>
  <si>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</si>
  <si>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</si>
  <si>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</si>
  <si>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</si>
  <si>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</si>
  <si>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</si>
  <si>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</si>
  <si>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</si>
  <si>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</si>
  <si>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</si>
  <si>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</si>
  <si>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</si>
  <si>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</si>
  <si>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</si>
  <si>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</si>
  <si>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</si>
  <si>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</si>
  <si>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</si>
  <si>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</si>
  <si>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</si>
  <si>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</si>
  <si>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</si>
  <si>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</si>
  <si>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</si>
  <si>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</si>
  <si>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</si>
  <si>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</si>
  <si>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</si>
  <si>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</si>
  <si>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</si>
  <si>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</si>
  <si>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</si>
  <si>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</si>
  <si>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</si>
  <si>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</si>
  <si>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</si>
  <si>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</si>
  <si>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</si>
  <si>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</si>
  <si>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</si>
  <si>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</si>
  <si>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</si>
  <si>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</si>
  <si>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</si>
  <si>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</si>
  <si>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</si>
  <si>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</si>
  <si>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</si>
  <si>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</si>
  <si>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</si>
  <si>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</si>
  <si>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</si>
  <si>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</si>
  <si>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</si>
  <si>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</si>
  <si>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</si>
  <si>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</si>
  <si>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</si>
  <si>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</si>
  <si>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</si>
  <si>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</si>
  <si>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</si>
  <si>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</si>
  <si>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</si>
  <si>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</si>
  <si>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</si>
  <si>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</si>
  <si>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</si>
  <si>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</si>
  <si>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</si>
  <si>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</si>
  <si>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</si>
  <si>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</si>
  <si>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</si>
  <si>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</si>
  <si>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</si>
  <si>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</si>
  <si>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</si>
  <si>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</si>
  <si>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</si>
  <si>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</si>
  <si>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</si>
  <si>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</si>
  <si>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</si>
  <si>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</si>
  <si>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</si>
  <si>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</si>
  <si>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</si>
  <si>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</si>
  <si>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</si>
  <si>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</si>
  <si>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</si>
  <si>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</si>
  <si>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</si>
  <si>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</si>
  <si>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</si>
  <si>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</si>
  <si>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</si>
  <si>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</si>
  <si>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</si>
  <si>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</si>
  <si>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</si>
  <si>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</si>
  <si>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</si>
  <si>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</si>
  <si>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</si>
  <si>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</si>
  <si>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</si>
  <si>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</si>
  <si>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</si>
  <si>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</si>
  <si>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</si>
  <si>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</si>
  <si>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</si>
  <si>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</si>
  <si>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</si>
  <si>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</si>
  <si>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</si>
  <si>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</si>
  <si>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</si>
  <si>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</si>
  <si>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</si>
  <si>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</si>
  <si>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</si>
  <si>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</si>
  <si>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</si>
  <si>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</si>
  <si>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</si>
  <si>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</si>
  <si>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</si>
  <si>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</si>
  <si>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</si>
  <si>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</si>
  <si>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</si>
  <si>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</si>
  <si>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</si>
  <si>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</si>
  <si>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</si>
  <si>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</si>
  <si>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</si>
  <si>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</si>
  <si>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</si>
  <si>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</si>
  <si>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</si>
  <si>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</si>
  <si>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</si>
  <si>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</si>
  <si>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</si>
  <si>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</si>
  <si>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</si>
  <si>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</si>
  <si>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</si>
  <si>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</si>
  <si>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</si>
  <si>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</si>
  <si>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</si>
  <si>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</si>
  <si>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</si>
  <si>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</si>
  <si>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</si>
  <si>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</si>
  <si>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</si>
  <si>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</si>
  <si>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</si>
  <si>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</si>
  <si>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</si>
  <si>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</si>
  <si>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</si>
  <si>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</si>
  <si>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</si>
  <si>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</si>
  <si>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</si>
  <si>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</si>
  <si>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</si>
  <si>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</si>
  <si>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</si>
  <si>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</si>
  <si>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</si>
  <si>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</si>
  <si>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</si>
  <si>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</si>
  <si>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</si>
  <si>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</si>
  <si>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</si>
  <si>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</si>
  <si>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</si>
  <si>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</si>
  <si>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</si>
  <si>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</si>
  <si>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</si>
  <si>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</si>
  <si>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</si>
  <si>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</si>
  <si>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</si>
  <si>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</si>
  <si>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</si>
  <si>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</si>
  <si>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</si>
  <si>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</si>
  <si>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</si>
  <si>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</si>
  <si>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</si>
  <si>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</si>
  <si>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</si>
  <si>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</si>
  <si>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</si>
  <si>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</si>
  <si>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</si>
  <si>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</si>
  <si>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</si>
  <si>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</si>
  <si>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</si>
  <si>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</si>
  <si>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</si>
  <si>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</si>
  <si>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</si>
  <si>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</si>
  <si>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</si>
  <si>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</si>
  <si>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</si>
  <si>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</si>
  <si>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</si>
  <si>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</si>
  <si>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</si>
  <si>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</si>
  <si>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</si>
  <si>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</si>
  <si>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</si>
  <si>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</si>
  <si>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</si>
  <si>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</si>
  <si>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</si>
  <si>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</si>
  <si>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</si>
  <si>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</si>
  <si>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</si>
  <si>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</si>
  <si>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</si>
  <si>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</si>
  <si>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</si>
  <si>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</si>
  <si>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</si>
  <si>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</si>
  <si>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</si>
  <si>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</si>
  <si>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</si>
  <si>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</si>
  <si>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</si>
  <si>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</si>
  <si>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</si>
  <si>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</si>
  <si>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</si>
  <si>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</si>
  <si>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</si>
  <si>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</si>
  <si>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</si>
  <si>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</si>
  <si>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</si>
  <si>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</si>
  <si>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</si>
  <si>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</si>
  <si>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</si>
  <si>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</si>
  <si>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</si>
  <si>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</si>
  <si>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</si>
  <si>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</si>
  <si>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</si>
  <si>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</si>
  <si>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</si>
  <si>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</si>
  <si>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</si>
  <si>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</si>
  <si>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</si>
  <si>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</si>
  <si>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</si>
  <si>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</si>
  <si>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</si>
  <si>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</si>
  <si>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</si>
  <si>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</si>
  <si>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</si>
  <si>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</si>
  <si>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</si>
  <si>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</si>
  <si>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</si>
  <si>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</si>
  <si>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</si>
  <si>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</si>
  <si>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</si>
  <si>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</si>
  <si>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</si>
  <si>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</si>
  <si>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</si>
  <si>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</si>
  <si>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</si>
  <si>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</si>
  <si>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</si>
  <si>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</si>
  <si>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</si>
  <si>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</si>
  <si>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</si>
  <si>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</si>
  <si>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</si>
  <si>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</si>
  <si>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</si>
  <si>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</si>
  <si>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</si>
  <si>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</si>
  <si>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</si>
  <si>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</si>
  <si>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</si>
  <si>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</si>
  <si>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</si>
  <si>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</si>
  <si>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</si>
  <si>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</si>
  <si>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</si>
  <si>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</si>
  <si>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</si>
  <si>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</si>
  <si>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</si>
  <si>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</si>
  <si>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</si>
  <si>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</si>
  <si>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</si>
  <si>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</si>
  <si>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</si>
  <si>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</si>
  <si>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</si>
  <si>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</si>
  <si>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</si>
  <si>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</si>
  <si>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</si>
  <si>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</si>
  <si>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</si>
  <si>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</si>
  <si>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</si>
  <si>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</si>
  <si>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</si>
  <si>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</si>
  <si>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</si>
  <si>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</si>
  <si>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</si>
  <si>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</si>
  <si>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</si>
  <si>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</si>
  <si>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</si>
  <si>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</si>
  <si>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</si>
  <si>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</si>
  <si>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</si>
  <si>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</si>
  <si>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</si>
  <si>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</si>
  <si>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</si>
  <si>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</si>
  <si>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</si>
  <si>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</si>
  <si>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</si>
  <si>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</si>
  <si>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</si>
  <si>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</si>
  <si>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</si>
  <si>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</si>
  <si>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</si>
  <si>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</si>
  <si>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</si>
  <si>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</si>
  <si>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</si>
  <si>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</si>
  <si>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</si>
  <si>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</si>
  <si>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</si>
  <si>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</si>
  <si>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</si>
  <si>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</si>
  <si>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</si>
  <si>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</si>
  <si>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</si>
  <si>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</si>
  <si>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</si>
  <si>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</si>
  <si>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</si>
  <si>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</si>
  <si>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</si>
  <si>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</si>
  <si>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</si>
  <si>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</si>
  <si>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</si>
  <si>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</si>
  <si>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</si>
  <si>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</si>
  <si>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</si>
  <si>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</si>
  <si>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</si>
  <si>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</si>
  <si>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</si>
  <si>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</si>
  <si>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</si>
  <si>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</si>
  <si>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</si>
  <si>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</si>
  <si>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</si>
  <si>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</si>
  <si>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</si>
  <si>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</si>
  <si>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</si>
  <si>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</si>
  <si>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</si>
  <si>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</si>
  <si>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</si>
  <si>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</si>
  <si>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</si>
  <si>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</si>
  <si>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</si>
  <si>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</si>
  <si>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</si>
  <si>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</si>
  <si>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</si>
  <si>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</si>
  <si>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</si>
  <si>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</si>
  <si>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</si>
  <si>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</si>
  <si>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</si>
  <si>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</si>
  <si>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</si>
  <si>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</si>
  <si>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</si>
  <si>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</si>
  <si>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</si>
  <si>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</si>
  <si>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</si>
  <si>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</si>
  <si>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</si>
  <si>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</si>
  <si>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</si>
  <si>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</si>
  <si>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</si>
  <si>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</si>
  <si>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</si>
  <si>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</si>
  <si>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</si>
  <si>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</si>
  <si>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</si>
  <si>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</si>
  <si>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</si>
  <si>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</si>
  <si>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</si>
  <si>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</si>
  <si>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</si>
  <si>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</si>
  <si>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</si>
  <si>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</si>
  <si>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</si>
  <si>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</si>
  <si>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</si>
  <si>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</si>
  <si>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</si>
  <si>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</si>
  <si>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</si>
  <si>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</si>
  <si>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</si>
  <si>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</si>
  <si>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</si>
  <si>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</si>
  <si>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</si>
  <si>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</si>
  <si>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</si>
  <si>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</si>
  <si>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</si>
  <si>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</si>
  <si>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</si>
  <si>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</si>
  <si>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</si>
  <si>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</si>
  <si>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</si>
  <si>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</si>
  <si>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</si>
  <si>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</si>
  <si>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</si>
  <si>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</si>
  <si>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</si>
  <si>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</si>
  <si>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</si>
  <si>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</si>
  <si>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</si>
  <si>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</si>
  <si>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</si>
  <si>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</si>
  <si>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</si>
  <si>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</si>
  <si>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</si>
  <si>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</si>
  <si>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</si>
  <si>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</si>
  <si>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</si>
  <si>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</si>
  <si>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</si>
  <si>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</si>
  <si>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</si>
  <si>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</si>
  <si>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</si>
  <si>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</si>
  <si>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</si>
  <si>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</si>
  <si>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</si>
  <si>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</si>
  <si>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</si>
  <si>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</si>
  <si>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</si>
  <si>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</si>
  <si>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</si>
  <si>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</si>
  <si>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</si>
  <si>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</si>
  <si>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</si>
  <si>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</si>
  <si>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</si>
  <si>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</si>
  <si>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</si>
  <si>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</si>
  <si>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</si>
  <si>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</si>
  <si>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</si>
  <si>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</si>
  <si>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</si>
  <si>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</si>
  <si>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</si>
  <si>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</si>
  <si>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</si>
  <si>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</si>
  <si>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</si>
  <si>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</si>
  <si>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</si>
  <si>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</si>
  <si>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</si>
  <si>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</si>
  <si>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</si>
  <si>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</si>
  <si>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</si>
  <si>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</si>
  <si>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</si>
  <si>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</si>
  <si>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</si>
  <si>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</si>
  <si>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</si>
  <si>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</si>
  <si>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</si>
  <si>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</si>
  <si>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</si>
  <si>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</si>
  <si>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</si>
  <si>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</si>
  <si>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</si>
  <si>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</si>
  <si>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</si>
  <si>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</si>
  <si>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</si>
  <si>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</si>
  <si>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</si>
  <si>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</si>
  <si>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</si>
  <si>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</si>
  <si>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</si>
  <si>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</si>
  <si>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</si>
  <si>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</si>
  <si>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</si>
  <si>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</si>
  <si>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</si>
  <si>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</si>
  <si>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</si>
  <si>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</si>
  <si>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</si>
  <si>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</si>
  <si>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</si>
  <si>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</si>
  <si>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</si>
  <si>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</si>
  <si>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</si>
  <si>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</si>
  <si>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</si>
  <si>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</si>
  <si>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</si>
  <si>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</si>
  <si>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</si>
  <si>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</si>
  <si>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</si>
  <si>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</si>
  <si>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</si>
  <si>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</si>
  <si>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</si>
  <si>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</si>
  <si>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</si>
  <si>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</si>
  <si>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</si>
  <si>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</si>
  <si>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</si>
  <si>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</si>
  <si>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</si>
  <si>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</si>
  <si>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</si>
  <si>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</si>
  <si>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</si>
  <si>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</si>
  <si>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</si>
  <si>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</si>
  <si>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</si>
  <si>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</si>
  <si>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</si>
  <si>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</si>
  <si>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</si>
  <si>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</si>
  <si>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</si>
  <si>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</si>
  <si>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</si>
  <si>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</si>
  <si>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</si>
  <si>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</si>
  <si>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</si>
  <si>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</si>
  <si>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</si>
  <si>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</si>
  <si>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</si>
  <si>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</si>
  <si>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</si>
  <si>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</si>
  <si>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</si>
  <si>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</si>
  <si>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</si>
  <si>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</si>
  <si>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</si>
  <si>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</si>
  <si>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</si>
  <si>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</si>
  <si>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</si>
  <si>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</si>
  <si>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</si>
  <si>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</si>
  <si>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</si>
  <si>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</si>
  <si>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</si>
  <si>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</si>
  <si>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</si>
  <si>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</si>
  <si>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</si>
  <si>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</si>
  <si>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</si>
  <si>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</si>
  <si>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</si>
  <si>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</si>
  <si>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</si>
  <si>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</si>
  <si>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</si>
  <si>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</si>
  <si>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</si>
  <si>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</si>
  <si>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</si>
  <si>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</si>
  <si>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</si>
  <si>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</si>
  <si>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</si>
  <si>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</si>
  <si>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</si>
  <si>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</si>
  <si>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</si>
  <si>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</si>
  <si>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</si>
  <si>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</si>
  <si>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</si>
  <si>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</si>
  <si>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</si>
  <si>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</si>
  <si>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</si>
  <si>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</si>
  <si>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</si>
  <si>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</si>
  <si>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</si>
  <si>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</si>
  <si>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</si>
  <si>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</si>
  <si>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</si>
  <si>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</si>
  <si>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</si>
  <si>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</si>
  <si>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</si>
  <si>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</si>
  <si>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</si>
  <si>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</si>
  <si>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</si>
  <si>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</si>
  <si>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</si>
  <si>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</si>
  <si>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</si>
  <si>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</si>
  <si>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</si>
  <si>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</si>
  <si>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</si>
  <si>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</si>
  <si>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</si>
  <si>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</si>
  <si>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</si>
  <si>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</si>
  <si>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</si>
  <si>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</si>
  <si>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</si>
  <si>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</si>
  <si>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</si>
  <si>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</si>
  <si>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</si>
  <si>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</si>
  <si>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</si>
  <si>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</si>
  <si>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</si>
  <si>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</si>
  <si>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</si>
  <si>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</si>
  <si>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</si>
  <si>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</si>
  <si>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</si>
  <si>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</si>
  <si>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</si>
  <si>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</si>
  <si>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</si>
  <si>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</si>
  <si>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</si>
  <si>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</si>
  <si>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</si>
  <si>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</si>
  <si>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</si>
  <si>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</si>
  <si>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</si>
  <si>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</si>
  <si>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</si>
  <si>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</si>
  <si>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</si>
  <si>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</si>
  <si>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</si>
  <si>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</si>
  <si>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</si>
  <si>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</si>
  <si>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</si>
  <si>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</si>
  <si>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</si>
  <si>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</si>
  <si>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</si>
  <si>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</si>
  <si>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</si>
  <si>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</si>
  <si>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</si>
  <si>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</si>
  <si>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</si>
  <si>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</si>
  <si>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</si>
  <si>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</si>
  <si>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</si>
  <si>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</si>
  <si>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</si>
  <si>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</si>
  <si>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</si>
  <si>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</si>
  <si>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</si>
  <si>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</si>
  <si>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</si>
  <si>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</si>
  <si>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</si>
  <si>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</si>
  <si>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</si>
  <si>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</si>
  <si>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</si>
  <si>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</si>
  <si>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</si>
  <si>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</si>
  <si>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</si>
  <si>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</si>
  <si>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</si>
  <si>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</si>
  <si>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</si>
  <si>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</si>
  <si>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</si>
  <si>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</si>
  <si>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</si>
  <si>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</si>
  <si>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</si>
  <si>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</si>
  <si>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</si>
  <si>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</si>
  <si>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</si>
  <si>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</si>
  <si>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</si>
  <si>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</si>
  <si>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</si>
  <si>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</si>
  <si>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</si>
  <si>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</si>
  <si>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</si>
  <si>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</si>
  <si>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</si>
  <si>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</si>
  <si>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</si>
  <si>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</si>
  <si>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</si>
  <si>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</si>
  <si>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</si>
  <si>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</si>
  <si>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</si>
  <si>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</si>
  <si>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</si>
  <si>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</si>
  <si>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</si>
  <si>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</si>
  <si>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</si>
  <si>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</si>
  <si>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</si>
  <si>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</si>
  <si>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</si>
  <si>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</si>
  <si>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</si>
  <si>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</si>
  <si>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</si>
  <si>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</si>
  <si>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</si>
  <si>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</si>
  <si>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</si>
  <si>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</si>
  <si>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</si>
  <si>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</si>
  <si>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</si>
  <si>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</si>
  <si>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</si>
  <si>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</si>
  <si>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</si>
  <si>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</si>
  <si>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</si>
  <si>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</si>
  <si>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</si>
  <si>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</si>
  <si>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</si>
  <si>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</si>
  <si>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</si>
  <si>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</si>
  <si>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</si>
  <si>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</si>
  <si>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</si>
  <si>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</si>
  <si>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</si>
  <si>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</si>
  <si>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</si>
  <si>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</si>
  <si>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</si>
  <si>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</si>
  <si>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</si>
  <si>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</si>
  <si>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</si>
  <si>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</si>
  <si>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</si>
  <si>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</si>
  <si>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</si>
  <si>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</si>
  <si>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</si>
  <si>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</si>
  <si>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</si>
  <si>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</si>
  <si>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</si>
  <si>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</si>
  <si>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</si>
  <si>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</si>
  <si>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</si>
  <si>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</si>
  <si>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</si>
  <si>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</si>
  <si>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</si>
  <si>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</si>
  <si>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</si>
  <si>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</si>
  <si>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</si>
  <si>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</si>
  <si>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</si>
  <si>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</si>
  <si>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</si>
  <si>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</si>
  <si>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</si>
  <si>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</si>
  <si>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</si>
  <si>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</si>
  <si>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</si>
  <si>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</si>
  <si>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</si>
  <si>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</si>
  <si>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</si>
  <si>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</si>
  <si>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</si>
  <si>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</si>
  <si>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</si>
  <si>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</si>
  <si>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</si>
  <si>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</si>
  <si>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</si>
  <si>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</si>
  <si>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</si>
  <si>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</si>
  <si>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</si>
  <si>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</si>
  <si>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</si>
  <si>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</si>
  <si>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</si>
  <si>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</si>
  <si>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</si>
  <si>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</si>
  <si>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</si>
  <si>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</si>
  <si>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</si>
  <si>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</si>
  <si>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</si>
  <si>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</si>
  <si>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</si>
  <si>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</si>
  <si>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</si>
  <si>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</si>
  <si>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</si>
  <si>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</si>
  <si>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</si>
  <si>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</si>
  <si>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</si>
  <si>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</si>
  <si>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</si>
  <si>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</si>
  <si>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</si>
  <si>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</si>
  <si>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</si>
  <si>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</si>
  <si>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</si>
  <si>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</si>
  <si>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</si>
  <si>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</si>
  <si>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</si>
  <si>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</si>
  <si>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</si>
  <si>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</si>
  <si>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</si>
  <si>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</si>
  <si>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</si>
  <si>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</si>
  <si>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</si>
  <si>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</si>
  <si>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</si>
  <si>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</si>
  <si>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</si>
  <si>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</si>
  <si>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</si>
  <si>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</si>
  <si>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</si>
  <si>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</si>
  <si>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</si>
  <si>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</si>
  <si>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</si>
  <si>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</si>
  <si>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</si>
  <si>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</si>
  <si>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</si>
  <si>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</si>
  <si>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</si>
  <si>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</si>
  <si>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</si>
  <si>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</si>
  <si>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</si>
  <si>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</si>
  <si>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</si>
  <si>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</si>
  <si>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</si>
  <si>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</si>
  <si>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</si>
  <si>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</si>
  <si>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</si>
  <si>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</si>
  <si>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</si>
  <si>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</si>
  <si>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</si>
  <si>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</si>
  <si>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</si>
  <si>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</si>
  <si>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</si>
  <si>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</si>
  <si>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</si>
  <si>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</si>
  <si>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</si>
  <si>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</si>
  <si>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</si>
  <si>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</si>
  <si>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</si>
  <si>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</si>
  <si>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</si>
  <si>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</si>
  <si>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</si>
  <si>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</si>
  <si>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</si>
  <si>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</si>
  <si>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</si>
  <si>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</si>
  <si>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</si>
  <si>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</si>
  <si>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</si>
  <si>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</si>
  <si>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</si>
  <si>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</si>
  <si>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</si>
  <si>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</si>
  <si>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</si>
  <si>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</si>
  <si>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</si>
  <si>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</si>
  <si>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</si>
  <si>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</si>
  <si>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</si>
  <si>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</si>
  <si>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</si>
  <si>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</si>
  <si>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</si>
  <si>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</si>
  <si>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</si>
  <si>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</si>
  <si>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</si>
  <si>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</si>
  <si>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</si>
  <si>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</si>
  <si>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</si>
  <si>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</si>
  <si>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</si>
  <si>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</si>
  <si>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</si>
  <si>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</si>
  <si>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</si>
  <si>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</si>
  <si>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</si>
  <si>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</si>
  <si>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</si>
  <si>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</si>
  <si>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</si>
  <si>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</si>
  <si>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</si>
  <si>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</si>
  <si>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</si>
  <si>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</si>
  <si>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</si>
  <si>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</si>
  <si>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</si>
  <si>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</si>
  <si>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</si>
  <si>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</si>
  <si>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</si>
  <si>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</si>
  <si>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</si>
  <si>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</si>
  <si>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</si>
  <si>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</si>
  <si>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</si>
  <si>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</si>
  <si>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</si>
  <si>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</si>
  <si>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</si>
  <si>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</si>
  <si>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</si>
  <si>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</si>
  <si>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</si>
  <si>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</si>
  <si>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</si>
  <si>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</si>
  <si>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</si>
  <si>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</si>
  <si>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</si>
  <si>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</si>
  <si>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</si>
  <si>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</si>
  <si>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</si>
  <si>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</si>
  <si>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</si>
  <si>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</si>
  <si>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</si>
  <si>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</si>
  <si>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</si>
  <si>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</si>
  <si>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</si>
  <si>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</si>
  <si>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</si>
  <si>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</si>
  <si>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</si>
  <si>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</si>
  <si>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</si>
  <si>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</si>
  <si>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</si>
  <si>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</si>
  <si>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</si>
  <si>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</si>
  <si>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</si>
  <si>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</si>
  <si>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</si>
  <si>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</si>
  <si>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</si>
  <si>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</si>
  <si>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</si>
  <si>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</si>
  <si>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</si>
  <si>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</si>
  <si>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</si>
  <si>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</si>
  <si>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</si>
  <si>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</si>
  <si>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</si>
  <si>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</si>
  <si>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</si>
  <si>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</si>
  <si>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</si>
  <si>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</si>
  <si>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</si>
  <si>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</si>
  <si>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</si>
  <si>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</si>
  <si>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</si>
  <si>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</si>
  <si>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</si>
  <si>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</si>
  <si>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</si>
  <si>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</si>
  <si>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</si>
  <si>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</si>
  <si>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</si>
  <si>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</si>
  <si>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</si>
  <si>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</si>
  <si>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</si>
  <si>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</si>
  <si>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</si>
  <si>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</si>
  <si>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</si>
  <si>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</si>
  <si>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</si>
  <si>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</si>
  <si>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</si>
  <si>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</si>
  <si>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</si>
  <si>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</si>
  <si>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</si>
  <si>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</si>
  <si>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</si>
  <si>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</si>
  <si>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</si>
  <si>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</si>
  <si>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</si>
  <si>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</si>
  <si>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</si>
  <si>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</si>
  <si>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</si>
  <si>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</si>
  <si>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</si>
  <si>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</si>
  <si>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</si>
  <si>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</si>
  <si>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</si>
  <si>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</si>
  <si>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</si>
  <si>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</si>
  <si>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</si>
  <si>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</si>
  <si>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</si>
  <si>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</si>
  <si>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</si>
  <si>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</si>
  <si>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</si>
  <si>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</si>
  <si>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</si>
  <si>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</si>
  <si>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</si>
  <si>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</si>
  <si>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</si>
  <si>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</si>
  <si>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</si>
  <si>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</si>
  <si>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</si>
  <si>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</si>
  <si>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</si>
  <si>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</si>
  <si>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</si>
  <si>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</si>
  <si>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</si>
  <si>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</si>
  <si>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</si>
  <si>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</si>
  <si>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</si>
  <si>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</si>
  <si>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</si>
  <si>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</si>
  <si>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</si>
  <si>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</si>
  <si>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</si>
  <si>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</si>
  <si>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</si>
  <si>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</si>
  <si>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</si>
  <si>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</si>
  <si>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</si>
  <si>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</si>
  <si>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</si>
  <si>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</si>
  <si>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</si>
  <si>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</si>
  <si>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</si>
  <si>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</si>
  <si>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</si>
  <si>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</si>
  <si>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</si>
  <si>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</si>
  <si>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</si>
  <si>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</si>
  <si>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</si>
  <si>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</si>
  <si>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</si>
  <si>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</si>
  <si>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</si>
  <si>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</si>
  <si>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</si>
  <si>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</si>
  <si>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</si>
  <si>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</si>
  <si>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</si>
  <si>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</si>
  <si>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</si>
  <si>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</si>
  <si>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</si>
  <si>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</si>
  <si>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</si>
  <si>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</si>
  <si>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</si>
  <si>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</si>
  <si>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</si>
  <si>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</si>
  <si>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</si>
  <si>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</si>
  <si>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</si>
  <si>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</si>
  <si>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</si>
  <si>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</si>
  <si>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</si>
  <si>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</si>
  <si>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</si>
  <si>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</si>
  <si>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</si>
  <si>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</si>
  <si>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</si>
  <si>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</si>
  <si>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</si>
  <si>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</si>
  <si>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</si>
  <si>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</si>
  <si>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</si>
  <si>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</si>
  <si>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</si>
  <si>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</si>
  <si>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</si>
  <si>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</si>
  <si>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</si>
  <si>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</si>
  <si>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</si>
  <si>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</si>
  <si>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</si>
  <si>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</si>
  <si>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</si>
  <si>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</si>
  <si>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</si>
  <si>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</si>
  <si>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</si>
  <si>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</si>
  <si>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</si>
  <si>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</si>
  <si>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</si>
  <si>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</si>
  <si>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</si>
  <si>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</si>
  <si>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</si>
  <si>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</si>
  <si>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</si>
  <si>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</si>
  <si>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</si>
  <si>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</si>
  <si>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</si>
  <si>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</si>
  <si>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</si>
  <si>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</si>
  <si>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</si>
  <si>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</si>
  <si>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</si>
  <si>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</si>
  <si>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</si>
  <si>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</si>
  <si>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</si>
  <si>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</si>
  <si>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</si>
  <si>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</si>
  <si>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</si>
  <si>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</si>
  <si>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</si>
  <si>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</si>
  <si>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</si>
  <si>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</si>
  <si>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</si>
  <si>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</si>
  <si>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</si>
  <si>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</si>
  <si>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</si>
  <si>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</si>
  <si>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</si>
  <si>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</si>
  <si>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</si>
  <si>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</si>
  <si>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</si>
  <si>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</si>
  <si>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</si>
  <si>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</si>
  <si>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</si>
  <si>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</si>
  <si>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</si>
  <si>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</si>
  <si>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</si>
  <si>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</si>
  <si>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</si>
  <si>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</si>
  <si>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</si>
  <si>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</si>
  <si>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</si>
  <si>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</si>
  <si>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</si>
  <si>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</si>
  <si>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</si>
  <si>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</si>
  <si>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</si>
  <si>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</si>
  <si>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</si>
  <si>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</si>
  <si>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</si>
  <si>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</si>
  <si>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</si>
  <si>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</si>
  <si>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</si>
  <si>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</si>
  <si>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</si>
  <si>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</si>
  <si>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</si>
  <si>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</si>
  <si>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</si>
  <si>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</si>
  <si>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</si>
  <si>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</si>
  <si>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</si>
  <si>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</si>
  <si>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</si>
  <si>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</si>
  <si>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</si>
  <si>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</si>
  <si>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</si>
  <si>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</si>
  <si>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</si>
  <si>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</si>
  <si>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</si>
  <si>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</si>
  <si>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</si>
  <si>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</si>
  <si>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</si>
  <si>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</si>
  <si>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</si>
  <si>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</si>
  <si>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</si>
  <si>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</si>
  <si>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</si>
  <si>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</si>
  <si>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</si>
  <si>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</si>
  <si>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</si>
  <si>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</si>
  <si>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</si>
  <si>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</si>
  <si>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</si>
  <si>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</si>
  <si>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</si>
  <si>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</si>
  <si>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</si>
  <si>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</si>
  <si>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</si>
  <si>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</si>
  <si>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</si>
  <si>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</si>
  <si>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</si>
  <si>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</si>
  <si>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</si>
  <si>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</si>
  <si>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</si>
  <si>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</si>
  <si>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</si>
  <si>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</si>
  <si>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</si>
  <si>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</si>
  <si>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</si>
  <si>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</si>
  <si>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</si>
  <si>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</si>
  <si>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</si>
  <si>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</si>
  <si>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</si>
  <si>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</si>
  <si>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</si>
  <si>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</si>
  <si>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</si>
  <si>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</si>
  <si>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</si>
  <si>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</si>
  <si>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</si>
  <si>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</si>
  <si>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</si>
  <si>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</si>
  <si>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</si>
  <si>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</si>
  <si>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</si>
  <si>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</si>
  <si>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</si>
  <si>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</si>
  <si>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</si>
  <si>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</si>
  <si>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</si>
  <si>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</si>
  <si>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</si>
  <si>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</si>
  <si>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</si>
  <si>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</si>
  <si>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</si>
  <si>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</si>
  <si>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</si>
  <si>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</si>
  <si>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</si>
  <si>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</si>
  <si>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</si>
  <si>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</si>
  <si>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</si>
  <si>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</si>
  <si>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</si>
  <si>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</si>
  <si>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</si>
  <si>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</si>
  <si>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</si>
  <si>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</si>
  <si>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</si>
  <si>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</si>
  <si>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</si>
  <si>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</si>
  <si>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</si>
  <si>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</si>
  <si>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</si>
  <si>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</si>
  <si>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</si>
  <si>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</si>
  <si>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</si>
  <si>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</si>
  <si>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</si>
  <si>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</si>
  <si>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</si>
  <si>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</si>
  <si>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</si>
  <si>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</si>
  <si>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</si>
  <si>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</si>
  <si>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</si>
  <si>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</si>
  <si>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</si>
  <si>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</si>
  <si>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</si>
  <si>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</si>
  <si>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</si>
  <si>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</si>
  <si>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</si>
  <si>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</si>
  <si>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</si>
  <si>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</si>
  <si>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</si>
  <si>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</si>
  <si>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</si>
  <si>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</si>
  <si>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</si>
  <si>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</si>
  <si>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</si>
  <si>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</si>
  <si>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</si>
  <si>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</si>
  <si>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</si>
  <si>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</si>
  <si>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</si>
  <si>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</si>
  <si>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</si>
  <si>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</si>
  <si>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</si>
  <si>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</si>
  <si>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</si>
  <si>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</si>
  <si>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</si>
  <si>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</si>
  <si>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</si>
  <si>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</si>
  <si>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</si>
  <si>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</si>
  <si>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</si>
  <si>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</si>
  <si>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</si>
  <si>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</si>
  <si>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</si>
  <si>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</si>
  <si>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</si>
  <si>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</si>
  <si>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</si>
  <si>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</si>
  <si>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</si>
  <si>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</si>
  <si>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</si>
  <si>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</si>
  <si>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</si>
  <si>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</si>
  <si>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</si>
  <si>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</si>
  <si>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</si>
  <si>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</si>
  <si>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</si>
  <si>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</si>
  <si>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</si>
  <si>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</si>
  <si>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</si>
  <si>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</si>
  <si>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</si>
  <si>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</si>
  <si>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</si>
  <si>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</si>
  <si>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</si>
  <si>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</si>
  <si>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</si>
  <si>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</si>
  <si>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</si>
  <si>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</si>
  <si>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</si>
  <si>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</si>
  <si>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</si>
  <si>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</si>
  <si>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</si>
  <si>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</si>
  <si>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</si>
  <si>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</si>
  <si>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</si>
  <si>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</si>
  <si>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</si>
  <si>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</si>
  <si>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</si>
  <si>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</si>
  <si>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</si>
  <si>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</si>
  <si>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</si>
  <si>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</si>
  <si>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</si>
  <si>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</si>
  <si>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</si>
  <si>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</si>
  <si>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</si>
  <si>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</si>
  <si>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</si>
  <si>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</si>
  <si>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</si>
  <si>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</si>
  <si>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</si>
  <si>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</si>
  <si>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</si>
  <si>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</si>
  <si>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</si>
  <si>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</si>
  <si>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</si>
  <si>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</si>
  <si>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</si>
  <si>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</si>
  <si>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</si>
  <si>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</si>
  <si>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</si>
  <si>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</si>
  <si>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</si>
  <si>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</si>
  <si>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</si>
  <si>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</si>
  <si>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</si>
  <si>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</si>
  <si>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</si>
  <si>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</si>
  <si>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</si>
  <si>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</si>
  <si>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</si>
  <si>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</si>
  <si>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</si>
  <si>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</si>
  <si>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</si>
  <si>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</si>
  <si>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</si>
  <si>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</si>
  <si>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</si>
  <si>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</si>
  <si>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</si>
  <si>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</si>
  <si>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</si>
  <si>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</si>
  <si>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</si>
  <si>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</si>
  <si>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</si>
  <si>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</si>
  <si>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</si>
  <si>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</si>
  <si>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</si>
  <si>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</si>
  <si>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</si>
  <si>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</si>
  <si>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</si>
  <si>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</si>
  <si>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</si>
  <si>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</si>
  <si>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</si>
  <si>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</si>
  <si>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</si>
  <si>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</si>
  <si>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</si>
  <si>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</si>
  <si>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</si>
  <si>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</si>
  <si>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</si>
  <si>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</si>
  <si>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</si>
  <si>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</si>
  <si>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</si>
  <si>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</si>
  <si>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</si>
  <si>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</si>
  <si>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</si>
  <si>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</si>
  <si>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</si>
  <si>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</si>
  <si>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</si>
  <si>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</si>
  <si>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</si>
  <si>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</si>
  <si>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</si>
  <si>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</si>
  <si>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</si>
  <si>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</si>
  <si>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</si>
  <si>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</si>
  <si>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</si>
  <si>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</si>
  <si>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</si>
  <si>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</si>
  <si>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</si>
  <si>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</si>
  <si>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</si>
  <si>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</si>
  <si>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</si>
  <si>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</si>
  <si>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</si>
  <si>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</si>
  <si>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</si>
  <si>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</si>
  <si>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</si>
  <si>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</si>
  <si>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</si>
  <si>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</si>
  <si>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</si>
  <si>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</si>
  <si>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</si>
  <si>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</si>
  <si>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</si>
  <si>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</si>
  <si>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</si>
  <si>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</si>
  <si>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</si>
  <si>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</si>
  <si>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</si>
  <si>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</si>
  <si>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</si>
  <si>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</si>
  <si>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</si>
  <si>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</si>
  <si>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</si>
  <si>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</si>
  <si>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</si>
  <si>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</si>
  <si>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</si>
  <si>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</si>
  <si>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</si>
  <si>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</si>
  <si>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</si>
  <si>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</si>
  <si>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</si>
  <si>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</si>
  <si>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</si>
  <si>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</si>
  <si>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</si>
  <si>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</si>
  <si>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</si>
  <si>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</si>
  <si>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</si>
  <si>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</si>
  <si>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</si>
  <si>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</si>
  <si>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</si>
  <si>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</si>
  <si>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</si>
  <si>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</si>
  <si>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</si>
  <si>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</si>
  <si>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</si>
  <si>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</si>
  <si>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</si>
  <si>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</si>
  <si>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</si>
  <si>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</si>
  <si>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</si>
  <si>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</si>
  <si>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</si>
  <si>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</si>
  <si>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</si>
  <si>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</si>
  <si>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</si>
  <si>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</si>
  <si>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</si>
  <si>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</si>
  <si>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</si>
  <si>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</si>
  <si>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</si>
  <si>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</si>
  <si>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</si>
  <si>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</si>
  <si>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</si>
  <si>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</si>
  <si>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</si>
  <si>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</si>
  <si>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</si>
  <si>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</si>
  <si>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</si>
  <si>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</si>
  <si>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</si>
  <si>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</si>
  <si>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</si>
  <si>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</si>
  <si>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</si>
  <si>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</si>
  <si>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</si>
  <si>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</si>
  <si>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</si>
  <si>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</si>
  <si>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</si>
  <si>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</si>
  <si>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</si>
  <si>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</si>
  <si>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</si>
  <si>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</si>
  <si>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</si>
  <si>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</si>
  <si>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</si>
  <si>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</si>
  <si>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</si>
  <si>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</si>
  <si>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</si>
  <si>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</si>
  <si>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</si>
  <si>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</si>
  <si>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</si>
  <si>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</si>
  <si>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</si>
  <si>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</si>
  <si>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</si>
  <si>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</si>
  <si>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</si>
  <si>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</si>
  <si>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</si>
  <si>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</si>
  <si>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</si>
  <si>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</si>
  <si>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</si>
  <si>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</si>
  <si>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</si>
  <si>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</si>
  <si>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</si>
  <si>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</si>
  <si>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</si>
  <si>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</si>
  <si>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</si>
  <si>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</si>
  <si>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</si>
  <si>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</si>
  <si>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</si>
  <si>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</si>
  <si>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</si>
  <si>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</si>
  <si>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</si>
  <si>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</si>
  <si>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</si>
  <si>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</si>
  <si>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</si>
  <si>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</si>
  <si>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</si>
  <si>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</si>
  <si>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</si>
  <si>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</si>
  <si>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</si>
  <si>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</si>
  <si>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</si>
  <si>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</si>
  <si>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</si>
  <si>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</si>
  <si>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</si>
  <si>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</si>
  <si>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</si>
  <si>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</si>
  <si>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</si>
  <si>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</si>
  <si>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</si>
  <si>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</si>
  <si>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</si>
  <si>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</si>
  <si>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</si>
  <si>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</si>
  <si>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</si>
  <si>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</si>
  <si>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</si>
  <si>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</si>
  <si>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</si>
  <si>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</si>
  <si>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</si>
  <si>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</si>
  <si>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</si>
  <si>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</si>
  <si>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</si>
  <si>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</si>
  <si>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</si>
  <si>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</si>
  <si>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</si>
  <si>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</si>
  <si>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</si>
  <si>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</si>
  <si>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</si>
  <si>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</si>
  <si>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</si>
  <si>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</si>
  <si>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</si>
  <si>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</si>
  <si>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</si>
  <si>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</si>
  <si>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</si>
  <si>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</si>
  <si>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</si>
  <si>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</si>
  <si>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</si>
  <si>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</si>
  <si>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</si>
  <si>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</si>
  <si>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</si>
  <si>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</si>
  <si>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</si>
  <si>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</si>
  <si>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</si>
  <si>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</si>
  <si>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</si>
  <si>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</si>
  <si>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</si>
  <si>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</si>
  <si>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</si>
  <si>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</si>
  <si>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</si>
  <si>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</si>
  <si>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</si>
  <si>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</si>
  <si>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</si>
  <si>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</si>
  <si>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</si>
  <si>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</si>
  <si>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</si>
  <si>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</si>
  <si>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</si>
  <si>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</si>
  <si>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</si>
  <si>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</si>
  <si>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</si>
  <si>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</si>
  <si>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</si>
  <si>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</si>
  <si>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</si>
  <si>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</si>
  <si>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</si>
  <si>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</si>
  <si>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</si>
  <si>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</si>
  <si>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</si>
  <si>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</si>
  <si>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</si>
  <si>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</si>
  <si>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</si>
  <si>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</si>
  <si>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</si>
  <si>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</si>
  <si>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</si>
  <si>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</si>
  <si>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</si>
  <si>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</si>
  <si>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</si>
  <si>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</si>
  <si>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</si>
  <si>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</si>
  <si>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</si>
  <si>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</si>
  <si>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</si>
  <si>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</si>
  <si>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</si>
  <si>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</si>
  <si>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</si>
  <si>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</si>
  <si>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</si>
  <si>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</si>
  <si>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</si>
  <si>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</si>
  <si>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</si>
  <si>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</si>
  <si>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</si>
  <si>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</si>
  <si>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</si>
  <si>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</si>
  <si>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</si>
  <si>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</si>
  <si>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</si>
  <si>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</si>
  <si>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</si>
  <si>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</si>
  <si>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</si>
  <si>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</si>
  <si>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</si>
  <si>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</si>
  <si>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</si>
  <si>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</si>
  <si>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</si>
  <si>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</si>
  <si>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</si>
  <si>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</si>
  <si>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</si>
  <si>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</si>
  <si>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</si>
  <si>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</si>
  <si>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</si>
  <si>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</si>
  <si>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</si>
  <si>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</si>
  <si>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</si>
  <si>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</si>
  <si>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</si>
  <si>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</si>
  <si>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</si>
  <si>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</si>
  <si>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</si>
  <si>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</si>
  <si>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</si>
  <si>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</si>
  <si>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</si>
  <si>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</si>
  <si>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</si>
  <si>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</si>
  <si>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</si>
  <si>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</si>
  <si>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</si>
  <si>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</si>
  <si>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</si>
  <si>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</si>
  <si>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</si>
  <si>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</si>
  <si>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</si>
  <si>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</si>
  <si>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</si>
  <si>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</si>
  <si>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</si>
  <si>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</si>
  <si>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</si>
  <si>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</si>
  <si>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</si>
  <si>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</si>
  <si>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</si>
  <si>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</si>
  <si>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</si>
  <si>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</si>
  <si>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</si>
  <si>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</si>
  <si>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</si>
  <si>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</si>
  <si>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</si>
  <si>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</si>
  <si>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</si>
  <si>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</si>
  <si>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</si>
  <si>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</si>
  <si>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</si>
  <si>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</si>
  <si>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</si>
  <si>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</si>
  <si>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</si>
  <si>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</si>
  <si>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</si>
  <si>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</si>
  <si>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</si>
  <si>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</si>
  <si>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</si>
  <si>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</si>
  <si>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</si>
  <si>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</si>
  <si>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</si>
  <si>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</si>
  <si>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</si>
  <si>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</si>
  <si>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</si>
  <si>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</si>
  <si>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</si>
  <si>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</si>
  <si>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</si>
  <si>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</si>
  <si>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</si>
  <si>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</si>
  <si>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</si>
  <si>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</si>
  <si>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</si>
  <si>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</si>
  <si>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</si>
  <si>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</si>
  <si>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</si>
  <si>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</si>
  <si>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</si>
  <si>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</si>
  <si>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</si>
  <si>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</si>
  <si>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</si>
  <si>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</si>
  <si>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</si>
  <si>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</si>
  <si>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</si>
  <si>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</si>
  <si>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</si>
  <si>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</si>
  <si>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</si>
  <si>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</si>
  <si>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</si>
  <si>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</si>
  <si>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</si>
  <si>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</si>
  <si>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</si>
  <si>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</si>
  <si>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</si>
  <si>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</si>
  <si>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</si>
  <si>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</si>
  <si>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</si>
  <si>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</si>
  <si>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</si>
  <si>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</si>
  <si>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</si>
  <si>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</si>
  <si>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</si>
  <si>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</si>
  <si>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</si>
  <si>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</si>
  <si>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</si>
  <si>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</si>
  <si>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</si>
  <si>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</si>
  <si>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</si>
  <si>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</si>
  <si>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</si>
  <si>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</si>
  <si>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</si>
  <si>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</si>
  <si>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</si>
  <si>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</si>
  <si>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</si>
  <si>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</si>
  <si>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</si>
  <si>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</si>
  <si>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</si>
  <si>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</si>
  <si>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</si>
  <si>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</si>
  <si>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</si>
  <si>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</si>
  <si>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</si>
  <si>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</si>
  <si>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</si>
  <si>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</si>
  <si>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</si>
  <si>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</si>
  <si>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</si>
  <si>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</si>
  <si>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</si>
  <si>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</si>
  <si>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</si>
  <si>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</si>
  <si>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</si>
  <si>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</si>
  <si>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</si>
  <si>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</si>
  <si>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</si>
  <si>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</si>
  <si>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</si>
  <si>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</si>
  <si>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</si>
  <si>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</si>
  <si>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</si>
  <si>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</si>
  <si>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</si>
  <si>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</si>
  <si>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</si>
  <si>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</si>
  <si>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</si>
  <si>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</si>
  <si>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</si>
  <si>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</si>
  <si>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</si>
  <si>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</si>
  <si>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</si>
  <si>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</si>
  <si>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</si>
  <si>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</si>
  <si>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</si>
  <si>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</si>
  <si>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</si>
  <si>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</si>
  <si>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</si>
  <si>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</si>
  <si>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</si>
  <si>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</si>
  <si>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</si>
  <si>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</si>
  <si>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</si>
  <si>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</si>
  <si>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</si>
  <si>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</si>
  <si>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</si>
  <si>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</si>
  <si>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</si>
  <si>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</si>
  <si>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</si>
  <si>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</si>
  <si>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</si>
  <si>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</si>
  <si>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</si>
  <si>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</si>
  <si>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</si>
  <si>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</si>
  <si>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</si>
  <si>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</si>
  <si>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</si>
  <si>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</si>
  <si>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</si>
  <si>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</si>
  <si>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</si>
  <si>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</si>
  <si>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</si>
  <si>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</si>
  <si>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</si>
  <si>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</si>
  <si>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</si>
  <si>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</si>
  <si>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</si>
  <si>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</si>
  <si>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</si>
  <si>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</si>
  <si>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</si>
  <si>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</si>
  <si>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</si>
  <si>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</si>
  <si>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</si>
  <si>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</si>
  <si>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</si>
  <si>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</si>
  <si>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</si>
  <si>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</si>
  <si>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</si>
  <si>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</si>
  <si>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</si>
  <si>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</si>
  <si>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</si>
  <si>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</si>
  <si>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</si>
  <si>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</si>
  <si>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</si>
  <si>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</si>
  <si>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</si>
  <si>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</si>
  <si>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</si>
  <si>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</si>
  <si>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</si>
  <si>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</si>
  <si>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</si>
  <si>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</si>
  <si>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</si>
  <si>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</si>
  <si>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</si>
  <si>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</si>
  <si>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</si>
  <si>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</si>
  <si>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</si>
  <si>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</si>
  <si>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</si>
  <si>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</si>
  <si>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</si>
  <si>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</si>
  <si>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</si>
  <si>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</si>
  <si>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</si>
  <si>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</si>
  <si>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</si>
  <si>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</si>
  <si>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</si>
  <si>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</si>
  <si>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</si>
  <si>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</si>
  <si>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</si>
  <si>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</si>
  <si>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</si>
  <si>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</si>
  <si>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</si>
  <si>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</si>
  <si>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</si>
  <si>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</si>
  <si>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</si>
  <si>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</si>
  <si>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</si>
  <si>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</si>
  <si>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</si>
  <si>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</si>
  <si>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</si>
  <si>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</si>
  <si>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</si>
  <si>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</si>
  <si>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</si>
  <si>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</si>
  <si>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</si>
  <si>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</si>
  <si>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</si>
  <si>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</si>
  <si>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</si>
  <si>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</si>
  <si>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</si>
  <si>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</si>
  <si>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</si>
  <si>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</si>
  <si>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</si>
  <si>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</si>
  <si>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</si>
  <si>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</si>
  <si>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</si>
  <si>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</si>
  <si>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</si>
  <si>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</si>
  <si>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</si>
  <si>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</si>
  <si>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</si>
  <si>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</si>
  <si>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</si>
  <si>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</si>
  <si>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</si>
  <si>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</si>
  <si>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</si>
  <si>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</si>
  <si>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</si>
  <si>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</si>
  <si>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</si>
  <si>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</si>
  <si>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</si>
  <si>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</si>
  <si>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</si>
  <si>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</si>
  <si>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</si>
  <si>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</si>
  <si>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</si>
  <si>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</si>
  <si>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</si>
  <si>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</si>
  <si>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</si>
  <si>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</si>
  <si>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</si>
  <si>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</si>
  <si>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</si>
  <si>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</si>
  <si>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</si>
  <si>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</si>
  <si>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</si>
  <si>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</si>
  <si>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</si>
  <si>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</si>
  <si>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</si>
  <si>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</si>
  <si>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</si>
  <si>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</si>
  <si>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</si>
  <si>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</si>
  <si>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</si>
  <si>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</si>
  <si>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</si>
  <si>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</si>
  <si>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</si>
  <si>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</si>
  <si>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</si>
  <si>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</si>
  <si>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</si>
  <si>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</si>
  <si>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</si>
  <si>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</si>
  <si>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</si>
  <si>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</si>
  <si>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</si>
  <si>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</si>
  <si>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</si>
  <si>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</si>
  <si>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</si>
  <si>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</si>
  <si>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</si>
  <si>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</si>
  <si>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</si>
  <si>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</si>
  <si>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</si>
  <si>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</si>
  <si>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</si>
  <si>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</si>
  <si>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</si>
  <si>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</si>
  <si>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</si>
  <si>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</si>
  <si>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</si>
  <si>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</si>
  <si>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</si>
  <si>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</si>
  <si>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</si>
  <si>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</si>
  <si>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</si>
  <si>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</si>
  <si>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</si>
  <si>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</si>
  <si>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</si>
  <si>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</si>
  <si>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</si>
  <si>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</si>
  <si>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</si>
  <si>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</si>
  <si>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</si>
  <si>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</si>
  <si>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</si>
  <si>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</si>
  <si>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</si>
  <si>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</si>
  <si>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</si>
  <si>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</si>
  <si>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</si>
  <si>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</si>
  <si>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</si>
  <si>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</si>
  <si>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</si>
  <si>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</si>
  <si>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</si>
  <si>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</si>
  <si>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</si>
  <si>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</si>
  <si>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</si>
  <si>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</si>
  <si>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</si>
  <si>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</si>
  <si>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</si>
  <si>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</si>
  <si>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</si>
  <si>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</si>
  <si>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</si>
  <si>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</si>
  <si>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</si>
  <si>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</si>
  <si>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</si>
  <si>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</si>
  <si>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</si>
  <si>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</si>
  <si>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</si>
  <si>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</si>
  <si>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</si>
  <si>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</si>
  <si>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</si>
  <si>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</si>
  <si>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</si>
  <si>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</si>
  <si>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</si>
  <si>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</si>
  <si>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</si>
  <si>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</si>
  <si>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</si>
  <si>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</si>
  <si>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</si>
  <si>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</si>
  <si>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</si>
  <si>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</si>
  <si>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</si>
  <si>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</si>
  <si>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</si>
  <si>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</si>
  <si>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</si>
  <si>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</si>
  <si>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</si>
  <si>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</si>
  <si>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</si>
  <si>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</si>
  <si>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</si>
  <si>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</si>
  <si>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</si>
  <si>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</si>
  <si>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</si>
  <si>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</si>
  <si>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</si>
  <si>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</si>
  <si>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</si>
  <si>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</si>
  <si>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</si>
  <si>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</si>
  <si>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</si>
  <si>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</si>
  <si>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</si>
  <si>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</si>
  <si>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</si>
  <si>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</si>
  <si>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</si>
  <si>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</si>
  <si>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</si>
  <si>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</si>
  <si>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</si>
  <si>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</si>
  <si>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</si>
  <si>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</si>
  <si>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</si>
  <si>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</si>
  <si>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</si>
  <si>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</si>
  <si>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</si>
  <si>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</si>
  <si>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</si>
  <si>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</si>
  <si>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</si>
  <si>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</si>
  <si>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</si>
  <si>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</si>
  <si>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</si>
  <si>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</si>
  <si>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</si>
  <si>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</si>
  <si>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</si>
  <si>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</si>
  <si>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</si>
  <si>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</si>
  <si>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</si>
  <si>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</si>
  <si>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</si>
  <si>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</si>
  <si>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</si>
  <si>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</si>
  <si>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</si>
  <si>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</si>
  <si>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</si>
  <si>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</si>
  <si>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</si>
  <si>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</si>
  <si>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</si>
  <si>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</si>
  <si>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</si>
  <si>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</si>
  <si>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</si>
  <si>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</si>
  <si>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</si>
  <si>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</si>
  <si>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</si>
  <si>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</si>
  <si>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</si>
  <si>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</si>
  <si>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</si>
  <si>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</si>
  <si>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</si>
  <si>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</si>
  <si>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</si>
  <si>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</si>
  <si>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</si>
  <si>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</si>
  <si>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</si>
  <si>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</si>
  <si>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</si>
  <si>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</si>
  <si>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</si>
  <si>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</si>
  <si>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</si>
  <si>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</si>
  <si>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</si>
  <si>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</si>
  <si>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</si>
  <si>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</si>
  <si>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</si>
  <si>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</si>
  <si>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</si>
  <si>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</si>
  <si>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</si>
  <si>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</si>
  <si>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</si>
  <si>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</si>
  <si>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</si>
  <si>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</si>
  <si>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</si>
  <si>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</si>
  <si>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</si>
  <si>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</si>
  <si>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</si>
  <si>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</si>
  <si>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</si>
  <si>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</si>
  <si>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</si>
  <si>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</si>
  <si>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</si>
  <si>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</si>
  <si>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</si>
  <si>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</si>
  <si>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</si>
  <si>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</si>
  <si>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</si>
  <si>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</si>
  <si>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</si>
  <si>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</si>
  <si>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</si>
  <si>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</si>
  <si>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</si>
  <si>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</si>
  <si>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</si>
  <si>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</si>
  <si>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</si>
  <si>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</si>
  <si>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</si>
  <si>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</si>
  <si>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</si>
  <si>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</si>
  <si>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</si>
  <si>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</si>
  <si>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</si>
  <si>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</si>
  <si>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</si>
  <si>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</si>
  <si>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</si>
  <si>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</si>
  <si>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</si>
  <si>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</si>
  <si>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</si>
  <si>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</si>
  <si>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</si>
  <si>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</si>
  <si>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</si>
  <si>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</si>
  <si>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</si>
  <si>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</si>
  <si>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</si>
  <si>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</si>
  <si>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</si>
  <si>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</si>
  <si>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</si>
  <si>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</si>
  <si>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</si>
  <si>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</si>
  <si>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</si>
  <si>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</si>
  <si>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</si>
  <si>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</si>
  <si>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</si>
  <si>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</si>
  <si>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</si>
  <si>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</si>
  <si>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</si>
  <si>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</si>
  <si>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</si>
  <si>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</si>
  <si>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</si>
  <si>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</si>
  <si>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</si>
  <si>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</si>
  <si>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</si>
  <si>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</si>
  <si>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</si>
  <si>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</si>
  <si>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</si>
  <si>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</si>
  <si>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</si>
  <si>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</si>
  <si>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</si>
  <si>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</si>
  <si>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</si>
  <si>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</si>
  <si>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</si>
  <si>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</si>
  <si>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</si>
  <si>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</si>
  <si>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</si>
  <si>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</si>
  <si>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</si>
  <si>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</si>
  <si>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</si>
  <si>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</si>
  <si>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</si>
  <si>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</si>
  <si>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</si>
  <si>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</si>
  <si>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</si>
  <si>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</si>
  <si>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</si>
  <si>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</si>
  <si>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</si>
  <si>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</si>
  <si>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</si>
  <si>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</si>
  <si>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</si>
  <si>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</si>
  <si>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</si>
  <si>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</si>
  <si>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</si>
  <si>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</si>
  <si>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</si>
  <si>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</si>
  <si>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</si>
  <si>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</si>
  <si>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</si>
  <si>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</si>
  <si>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</si>
  <si>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</si>
  <si>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</si>
  <si>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</si>
  <si>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</si>
  <si>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</si>
  <si>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</si>
  <si>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</si>
  <si>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</si>
  <si>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</si>
  <si>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</si>
  <si>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</si>
  <si>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</si>
  <si>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</si>
  <si>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</si>
  <si>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</si>
  <si>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</si>
  <si>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</si>
  <si>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</si>
  <si>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</si>
  <si>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</si>
  <si>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</si>
  <si>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</si>
  <si>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</si>
  <si>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</si>
  <si>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</si>
  <si>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</si>
  <si>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</si>
  <si>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</si>
  <si>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</si>
  <si>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</si>
  <si>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</si>
  <si>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</si>
  <si>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</si>
  <si>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</si>
  <si>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</si>
  <si>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</si>
  <si>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</si>
  <si>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</si>
  <si>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</si>
  <si>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</si>
  <si>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</si>
  <si>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</si>
  <si>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</si>
  <si>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</si>
  <si>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</si>
  <si>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</si>
  <si>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</si>
  <si>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</si>
  <si>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</si>
  <si>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</si>
  <si>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</si>
  <si>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</si>
  <si>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</si>
  <si>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</si>
  <si>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</si>
  <si>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</si>
  <si>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</si>
  <si>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</si>
  <si>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</si>
  <si>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</si>
  <si>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</si>
  <si>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</si>
  <si>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</si>
  <si>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</si>
  <si>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</si>
  <si>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</si>
  <si>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</si>
  <si>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</si>
  <si>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</si>
  <si>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</si>
  <si>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</si>
  <si>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</si>
  <si>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</si>
  <si>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</si>
  <si>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</si>
  <si>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</si>
  <si>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</si>
  <si>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</si>
  <si>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</si>
  <si>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</si>
  <si>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</si>
  <si>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</si>
  <si>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</si>
  <si>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</si>
  <si>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</si>
  <si>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</si>
  <si>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</si>
  <si>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</si>
  <si>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</si>
  <si>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</si>
  <si>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</si>
  <si>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</si>
  <si>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</si>
  <si>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</si>
  <si>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</si>
  <si>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</si>
  <si>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</si>
  <si>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</si>
  <si>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</si>
  <si>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</si>
  <si>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</si>
  <si>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</si>
  <si>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</si>
  <si>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</si>
  <si>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</si>
  <si>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</si>
  <si>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</si>
  <si>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</si>
  <si>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</si>
  <si>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</si>
  <si>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</si>
  <si>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</si>
  <si>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</si>
  <si>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</si>
  <si>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</si>
  <si>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</si>
  <si>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</si>
  <si>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</si>
  <si>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</si>
  <si>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</si>
  <si>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</si>
  <si>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</si>
  <si>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</si>
  <si>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</si>
  <si>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</si>
  <si>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</si>
  <si>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</si>
  <si>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</si>
  <si>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</si>
  <si>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</si>
  <si>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</si>
  <si>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</si>
  <si>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</si>
  <si>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</si>
  <si>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</si>
  <si>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</si>
  <si>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</si>
  <si>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</si>
  <si>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</si>
  <si>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</si>
  <si>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</si>
  <si>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</si>
  <si>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</si>
  <si>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</si>
  <si>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</si>
  <si>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</si>
  <si>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</si>
  <si>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</si>
  <si>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</si>
  <si>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</si>
  <si>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</si>
  <si>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</si>
  <si>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</si>
  <si>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</si>
  <si>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</si>
  <si>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</si>
  <si>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</si>
  <si>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</si>
  <si>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</si>
  <si>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</si>
  <si>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</si>
  <si>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</si>
  <si>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</si>
  <si>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</si>
  <si>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</si>
  <si>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</si>
  <si>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</si>
  <si>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</si>
  <si>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</si>
  <si>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</si>
  <si>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</si>
  <si>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</si>
  <si>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</si>
  <si>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</si>
  <si>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</si>
  <si>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</si>
  <si>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</si>
  <si>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</si>
  <si>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</si>
  <si>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</si>
  <si>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</si>
  <si>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</si>
  <si>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</si>
  <si>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</si>
  <si>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</si>
  <si>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</si>
  <si>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</si>
  <si>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</si>
  <si>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</si>
  <si>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</si>
  <si>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</si>
  <si>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</si>
  <si>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</si>
  <si>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</si>
  <si>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</si>
  <si>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</si>
  <si>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</si>
  <si>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</si>
  <si>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</si>
  <si>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</si>
  <si>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</si>
  <si>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</si>
  <si>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</si>
  <si>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</si>
  <si>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</si>
  <si>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</si>
  <si>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</si>
  <si>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</si>
  <si>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</si>
  <si>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</si>
  <si>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</si>
  <si>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</si>
  <si>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</si>
  <si>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</si>
  <si>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</si>
  <si>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</si>
  <si>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</si>
  <si>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</si>
  <si>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</si>
  <si>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</si>
  <si>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</si>
  <si>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</si>
  <si>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</si>
  <si>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</si>
  <si>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</si>
  <si>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</si>
  <si>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</si>
  <si>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</si>
  <si>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</si>
  <si>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</si>
  <si>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</si>
  <si>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</si>
  <si>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</si>
  <si>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</si>
  <si>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</si>
  <si>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</si>
  <si>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</si>
  <si>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</si>
  <si>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</si>
  <si>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</si>
  <si>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</si>
  <si>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</si>
  <si>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</si>
  <si>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</si>
  <si>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</si>
  <si>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</si>
  <si>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</si>
  <si>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</si>
  <si>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</si>
  <si>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</si>
  <si>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</si>
  <si>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</si>
  <si>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</si>
  <si>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</si>
  <si>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</si>
  <si>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</si>
  <si>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</si>
  <si>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</si>
  <si>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</si>
  <si>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</si>
  <si>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</si>
  <si>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</si>
  <si>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</si>
  <si>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</si>
  <si>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</si>
  <si>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</si>
  <si>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</si>
  <si>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</si>
  <si>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</si>
  <si>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</si>
  <si>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</si>
  <si>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</si>
  <si>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</si>
  <si>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</si>
  <si>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</si>
  <si>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</si>
  <si>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</si>
  <si>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</si>
  <si>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</si>
  <si>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</si>
  <si>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</si>
  <si>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</si>
  <si>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</si>
  <si>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</si>
  <si>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</si>
  <si>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</si>
  <si>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</si>
  <si>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</si>
  <si>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</si>
  <si>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</si>
  <si>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</si>
  <si>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</si>
  <si>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</si>
  <si>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</si>
  <si>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</si>
  <si>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</si>
  <si>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</si>
  <si>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</si>
  <si>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</si>
  <si>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</si>
  <si>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</si>
  <si>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</si>
  <si>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</si>
  <si>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</si>
  <si>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</si>
  <si>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</si>
  <si>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</si>
  <si>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</si>
  <si>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</si>
  <si>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</si>
  <si>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</si>
  <si>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</si>
  <si>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</si>
  <si>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</si>
  <si>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</si>
  <si>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</si>
  <si>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</si>
  <si>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</si>
  <si>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</si>
  <si>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</si>
  <si>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</si>
  <si>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</si>
  <si>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</si>
  <si>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</si>
  <si>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</si>
  <si>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</si>
  <si>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</si>
  <si>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</si>
  <si>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</si>
  <si>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</si>
  <si>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</si>
  <si>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</si>
  <si>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</si>
  <si>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</si>
  <si>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</si>
  <si>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</si>
  <si>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</si>
  <si>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</si>
  <si>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</si>
  <si>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</si>
  <si>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</si>
  <si>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</si>
  <si>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</si>
  <si>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</si>
  <si>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</si>
  <si>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</si>
  <si>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</si>
  <si>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</si>
  <si>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</si>
  <si>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</si>
  <si>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</si>
  <si>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</si>
  <si>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</si>
  <si>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</si>
  <si>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</si>
  <si>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</si>
  <si>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</si>
  <si>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</si>
  <si>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</si>
  <si>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</si>
  <si>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</si>
  <si>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</si>
  <si>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</si>
  <si>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</si>
  <si>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</si>
  <si>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</si>
  <si>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</si>
  <si>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</si>
  <si>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</si>
  <si>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</si>
  <si>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</si>
  <si>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</si>
  <si>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</si>
  <si>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</si>
  <si>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</si>
  <si>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</si>
  <si>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</si>
  <si>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</si>
  <si>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</si>
  <si>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</si>
  <si>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</si>
  <si>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</si>
  <si>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</si>
  <si>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</si>
  <si>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</si>
  <si>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</si>
  <si>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</si>
  <si>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</si>
  <si>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</si>
  <si>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</si>
  <si>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</si>
  <si>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</si>
  <si>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</si>
  <si>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</si>
  <si>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</si>
  <si>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</si>
  <si>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</si>
  <si>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</si>
  <si>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</si>
  <si>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</si>
  <si>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</si>
  <si>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</si>
  <si>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</si>
  <si>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</si>
  <si>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</si>
  <si>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</si>
  <si>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</si>
  <si>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</si>
  <si>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</si>
  <si>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</si>
  <si>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</si>
  <si>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</si>
  <si>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</si>
  <si>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</si>
  <si>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</si>
  <si>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</si>
  <si>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</si>
  <si>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</si>
  <si>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</si>
  <si>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</si>
  <si>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</si>
  <si>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</si>
  <si>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</si>
  <si>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</si>
  <si>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</si>
  <si>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</si>
  <si>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</si>
  <si>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</si>
  <si>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</si>
  <si>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</si>
  <si>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</si>
  <si>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</si>
  <si>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</si>
  <si>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</si>
  <si>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</si>
  <si>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</si>
  <si>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</si>
  <si>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</si>
  <si>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</si>
  <si>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</si>
  <si>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</si>
  <si>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</si>
  <si>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</si>
  <si>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</si>
  <si>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</si>
  <si>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</si>
  <si>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</si>
  <si>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</si>
  <si>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</si>
  <si>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</si>
  <si>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</si>
  <si>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</si>
  <si>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</si>
  <si>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</si>
  <si>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</si>
  <si>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</si>
  <si>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</si>
  <si>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</si>
  <si>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</si>
  <si>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</si>
  <si>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</si>
  <si>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</si>
  <si>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</si>
  <si>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</si>
  <si>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</si>
  <si>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</si>
  <si>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</si>
  <si>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</si>
  <si>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</si>
  <si>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</si>
  <si>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</si>
  <si>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</si>
  <si>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</si>
  <si>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</si>
  <si>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</si>
  <si>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</si>
  <si>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</si>
  <si>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</si>
  <si>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</si>
  <si>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</si>
  <si>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</si>
  <si>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</si>
  <si>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</si>
  <si>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</si>
  <si>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</si>
  <si>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</si>
  <si>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</si>
  <si>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</si>
  <si>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</si>
  <si>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</si>
  <si>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</si>
  <si>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</si>
  <si>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</si>
  <si>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</si>
  <si>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</si>
  <si>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</si>
  <si>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</si>
  <si>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</si>
  <si>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</si>
  <si>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</si>
  <si>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</si>
  <si>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</si>
  <si>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</si>
  <si>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</si>
  <si>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</si>
  <si>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</si>
  <si>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</si>
  <si>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</si>
  <si>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</si>
  <si>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</si>
  <si>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</si>
  <si>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</si>
  <si>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</si>
  <si>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</si>
  <si>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</si>
  <si>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</si>
  <si>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</si>
  <si>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</si>
  <si>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</si>
  <si>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</si>
  <si>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</si>
  <si>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</si>
  <si>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</si>
  <si>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</si>
  <si>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</si>
  <si>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</si>
  <si>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</si>
  <si>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</si>
  <si>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</si>
  <si>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</si>
  <si>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</si>
  <si>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</si>
  <si>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</si>
  <si>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</si>
  <si>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</si>
  <si>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</si>
  <si>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</si>
  <si>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</si>
  <si>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</si>
  <si>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</si>
  <si>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</si>
  <si>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</si>
  <si>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</si>
  <si>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</si>
  <si>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</si>
  <si>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</si>
  <si>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</si>
  <si>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</si>
  <si>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</si>
  <si>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</si>
  <si>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</si>
  <si>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</si>
  <si>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</si>
  <si>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</si>
  <si>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</si>
  <si>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</si>
  <si>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</si>
  <si>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</si>
  <si>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</si>
  <si>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</si>
  <si>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</si>
  <si>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</si>
  <si>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</si>
  <si>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</si>
  <si>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</si>
  <si>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</si>
  <si>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</si>
  <si>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</si>
  <si>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</si>
  <si>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</si>
  <si>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</si>
  <si>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</si>
  <si>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</si>
  <si>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</si>
  <si>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</si>
  <si>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</si>
  <si>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</si>
  <si>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</si>
  <si>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</si>
  <si>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</si>
  <si>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</si>
  <si>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</si>
  <si>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</si>
  <si>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</si>
  <si>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</si>
  <si>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</si>
  <si>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</si>
  <si>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</si>
  <si>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</si>
  <si>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</si>
  <si>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</si>
  <si>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</si>
  <si>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</si>
  <si>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</si>
  <si>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</si>
  <si>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</si>
  <si>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</si>
  <si>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</si>
  <si>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</si>
  <si>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</si>
  <si>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</si>
  <si>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</si>
  <si>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</si>
  <si>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</si>
  <si>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</si>
  <si>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</si>
  <si>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</si>
  <si>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</si>
  <si>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</si>
  <si>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</si>
  <si>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</si>
  <si>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</si>
  <si>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</si>
  <si>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</si>
  <si>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</si>
  <si>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</si>
  <si>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</si>
  <si>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</si>
  <si>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</si>
  <si>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</si>
  <si>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</si>
  <si>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</si>
  <si>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</si>
  <si>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</si>
  <si>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</si>
  <si>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</si>
  <si>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</si>
  <si>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</si>
  <si>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</si>
  <si>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</si>
  <si>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</si>
  <si>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</si>
  <si>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</si>
  <si>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</si>
  <si>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</si>
  <si>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</si>
  <si>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</si>
  <si>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</si>
  <si>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</si>
  <si>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</si>
  <si>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</si>
  <si>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</si>
  <si>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</si>
  <si>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</si>
  <si>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</si>
  <si>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</si>
  <si>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</si>
  <si>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</si>
  <si>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</si>
  <si>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</si>
  <si>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</si>
  <si>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</si>
  <si>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</si>
  <si>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</si>
  <si>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</si>
  <si>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</si>
  <si>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</si>
  <si>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</si>
  <si>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</si>
  <si>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</si>
  <si>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</si>
  <si>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</si>
  <si>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</si>
  <si>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</si>
  <si>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</si>
  <si>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</si>
  <si>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</si>
  <si>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</si>
  <si>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</si>
  <si>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</si>
  <si>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</si>
  <si>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</si>
  <si>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</si>
  <si>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</si>
  <si>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</si>
  <si>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</si>
  <si>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</si>
  <si>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</si>
  <si>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</si>
  <si>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</si>
  <si>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</si>
  <si>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</si>
  <si>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</si>
  <si>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</si>
  <si>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</si>
  <si>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</si>
  <si>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</si>
  <si>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</si>
  <si>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</si>
  <si>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</si>
  <si>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</si>
  <si>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</si>
  <si>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</si>
  <si>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</si>
  <si>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</si>
  <si>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</si>
  <si>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</si>
  <si>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</si>
  <si>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</si>
  <si>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</si>
  <si>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</si>
  <si>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</si>
  <si>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</si>
  <si>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</si>
  <si>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</si>
  <si>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</si>
  <si>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</si>
  <si>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</si>
  <si>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</si>
  <si>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</si>
  <si>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</si>
  <si>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</si>
  <si>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</si>
  <si>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</si>
  <si>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</si>
  <si>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</si>
  <si>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</si>
  <si>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</si>
  <si>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</si>
  <si>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</si>
  <si>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</si>
  <si>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</si>
  <si>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</si>
  <si>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</si>
  <si>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</si>
  <si>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</si>
  <si>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</si>
  <si>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</si>
  <si>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</si>
  <si>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</si>
  <si>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</si>
  <si>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</si>
  <si>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</si>
  <si>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</si>
  <si>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</si>
  <si>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</si>
  <si>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</si>
  <si>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</si>
  <si>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</si>
  <si>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</si>
  <si>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</si>
  <si>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</si>
  <si>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</si>
  <si>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</si>
  <si>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</si>
  <si>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</si>
  <si>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</si>
  <si>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</si>
  <si>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</si>
  <si>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</si>
  <si>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</si>
  <si>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</si>
  <si>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</si>
  <si>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</si>
  <si>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</si>
  <si>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</si>
  <si>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</si>
  <si>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</si>
  <si>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</si>
  <si>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</si>
  <si>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</si>
  <si>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</si>
  <si>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</si>
  <si>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</si>
  <si>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</si>
  <si>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</si>
  <si>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</si>
  <si>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</si>
  <si>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</si>
  <si>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</si>
  <si>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</si>
  <si>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</si>
  <si>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</si>
  <si>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</si>
  <si>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</si>
  <si>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</si>
  <si>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</si>
  <si>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</si>
  <si>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</si>
  <si>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</si>
  <si>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</si>
  <si>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</si>
  <si>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</si>
  <si>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</si>
  <si>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</si>
  <si>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</si>
  <si>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</si>
  <si>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</si>
  <si>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</si>
  <si>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</si>
  <si>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</si>
  <si>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</si>
  <si>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</si>
  <si>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</si>
  <si>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</si>
  <si>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</si>
  <si>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</si>
  <si>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</si>
  <si>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</si>
  <si>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</si>
  <si>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</si>
  <si>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</si>
  <si>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</si>
  <si>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</si>
  <si>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</si>
  <si>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</si>
  <si>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</si>
  <si>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</si>
  <si>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</si>
  <si>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</si>
  <si>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</si>
  <si>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</si>
  <si>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</si>
  <si>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</si>
  <si>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</si>
  <si>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</si>
  <si>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</si>
  <si>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</si>
  <si>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</si>
  <si>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</si>
  <si>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</si>
  <si>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</si>
  <si>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</si>
  <si>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</si>
  <si>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</si>
  <si>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</si>
  <si>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</si>
  <si>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</si>
  <si>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</si>
  <si>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</si>
  <si>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</si>
  <si>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</si>
  <si>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</si>
  <si>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</si>
  <si>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</si>
  <si>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</si>
  <si>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</si>
  <si>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</si>
  <si>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</si>
  <si>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</si>
  <si>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</si>
  <si>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</si>
  <si>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</si>
  <si>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</si>
  <si>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</si>
  <si>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</si>
  <si>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</si>
  <si>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</si>
  <si>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</si>
  <si>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</si>
  <si>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</si>
  <si>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</si>
  <si>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</si>
  <si>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</si>
  <si>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</si>
  <si>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</si>
  <si>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</si>
  <si>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</si>
  <si>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</si>
  <si>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</si>
  <si>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</si>
  <si>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</si>
  <si>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</si>
  <si>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</si>
  <si>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</si>
  <si>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</si>
  <si>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</si>
  <si>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</si>
  <si>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</si>
  <si>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</si>
  <si>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</si>
  <si>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</si>
  <si>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</si>
  <si>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</si>
  <si>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</si>
  <si>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</si>
  <si>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</si>
  <si>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</si>
  <si>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</si>
  <si>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</si>
  <si>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</si>
  <si>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</si>
  <si>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</si>
  <si>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</si>
  <si>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</si>
  <si>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</si>
  <si>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</si>
  <si>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</si>
  <si>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</si>
  <si>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</si>
  <si>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</si>
  <si>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</si>
  <si>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</si>
  <si>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</si>
  <si>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</si>
  <si>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</si>
  <si>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</si>
  <si>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</si>
  <si>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</si>
  <si>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</si>
  <si>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</si>
  <si>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</si>
  <si>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</si>
  <si>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</si>
  <si>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</si>
  <si>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</si>
  <si>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</si>
  <si>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</si>
  <si>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</si>
  <si>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</si>
  <si>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</si>
  <si>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</si>
  <si>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</si>
  <si>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</si>
  <si>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</si>
  <si>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</si>
  <si>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</si>
  <si>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</si>
  <si>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</si>
  <si>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</si>
  <si>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</si>
  <si>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</si>
  <si>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</si>
  <si>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</si>
  <si>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</si>
  <si>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</si>
  <si>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</si>
  <si>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</si>
  <si>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</si>
  <si>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</si>
  <si>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</si>
  <si>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</si>
  <si>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</si>
  <si>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</si>
  <si>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</si>
  <si>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</si>
  <si>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</si>
  <si>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</si>
  <si>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</si>
  <si>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</si>
  <si>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</si>
  <si>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</si>
  <si>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</si>
  <si>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</si>
  <si>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</si>
  <si>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</si>
  <si>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</si>
  <si>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</si>
  <si>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</si>
  <si>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</si>
  <si>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</si>
  <si>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</si>
  <si>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</si>
  <si>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</si>
  <si>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</si>
  <si>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</si>
  <si>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</si>
  <si>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</si>
  <si>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</si>
  <si>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</si>
  <si>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</si>
  <si>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</si>
  <si>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</si>
  <si>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</si>
  <si>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</si>
  <si>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</si>
  <si>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</si>
  <si>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</si>
  <si>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</si>
  <si>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</si>
  <si>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</si>
  <si>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</si>
  <si>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</si>
  <si>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</si>
  <si>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</si>
  <si>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</si>
  <si>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</si>
  <si>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</si>
  <si>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</si>
  <si>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</si>
  <si>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</si>
  <si>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</si>
  <si>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</si>
  <si>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</si>
  <si>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</si>
  <si>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</si>
  <si>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</si>
  <si>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</si>
  <si>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</si>
  <si>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</si>
  <si>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</si>
  <si>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</si>
  <si>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</si>
  <si>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</si>
  <si>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</si>
  <si>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</si>
  <si>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</si>
  <si>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</si>
  <si>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</si>
  <si>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</si>
  <si>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</si>
  <si>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</si>
  <si>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</si>
  <si>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</si>
  <si>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</si>
  <si>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</si>
  <si>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</si>
  <si>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</si>
  <si>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</si>
  <si>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</si>
  <si>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</si>
  <si>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</si>
  <si>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</si>
  <si>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</si>
  <si>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</si>
  <si>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</si>
  <si>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</si>
  <si>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</si>
  <si>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</si>
  <si>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</si>
  <si>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</si>
  <si>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</si>
  <si>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</si>
  <si>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</si>
  <si>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</si>
  <si>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</si>
  <si>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</si>
  <si>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</si>
  <si>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</si>
  <si>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</si>
  <si>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</si>
  <si>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</si>
  <si>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</si>
  <si>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</si>
  <si>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</si>
  <si>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</si>
  <si>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</si>
  <si>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</si>
  <si>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</si>
  <si>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</si>
  <si>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</si>
  <si>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</si>
  <si>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</si>
  <si>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</si>
  <si>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</si>
  <si>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</si>
  <si>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</si>
  <si>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</si>
  <si>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</si>
  <si>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</si>
  <si>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</si>
  <si>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</si>
  <si>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</si>
  <si>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</si>
  <si>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</si>
  <si>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</si>
  <si>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</si>
  <si>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</si>
  <si>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</si>
  <si>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</si>
  <si>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</si>
  <si>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</si>
  <si>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</si>
  <si>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</si>
  <si>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</si>
  <si>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</si>
  <si>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</si>
  <si>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</si>
  <si>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</si>
  <si>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</si>
  <si>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</si>
  <si>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</si>
  <si>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</si>
  <si>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</si>
  <si>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</si>
  <si>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</si>
  <si>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</si>
  <si>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</si>
  <si>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</si>
  <si>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</si>
  <si>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</si>
  <si>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</si>
  <si>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</si>
  <si>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</si>
  <si>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</si>
  <si>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</si>
  <si>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</si>
  <si>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</si>
  <si>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</si>
  <si>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</si>
  <si>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</si>
  <si>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</si>
  <si>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</si>
  <si>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</si>
  <si>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</si>
  <si>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</si>
  <si>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</si>
  <si>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</si>
  <si>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</si>
  <si>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</si>
  <si>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</si>
  <si>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</si>
  <si>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</si>
  <si>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</si>
  <si>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</si>
  <si>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</si>
  <si>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</si>
  <si>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</si>
  <si>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</si>
  <si>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</si>
  <si>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</si>
  <si>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</si>
  <si>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</si>
  <si>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</si>
  <si>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</si>
  <si>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</si>
  <si>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</si>
  <si>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</si>
  <si>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</si>
  <si>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</si>
  <si>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</si>
  <si>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</si>
  <si>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</si>
  <si>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</si>
  <si>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</si>
  <si>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</si>
  <si>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</si>
  <si>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</si>
  <si>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</si>
  <si>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</si>
  <si>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</si>
  <si>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</si>
  <si>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</si>
  <si>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</si>
  <si>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</si>
  <si>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</si>
  <si>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</si>
  <si>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</si>
  <si>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</si>
  <si>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</si>
  <si>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</si>
  <si>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</si>
  <si>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</si>
  <si>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</si>
  <si>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</si>
  <si>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</si>
  <si>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</si>
  <si>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</si>
  <si>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</si>
  <si>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</si>
  <si>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</si>
  <si>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</si>
  <si>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</si>
  <si>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</si>
  <si>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</si>
  <si>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</si>
  <si>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</si>
  <si>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</si>
  <si>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</si>
  <si>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</si>
  <si>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</si>
  <si>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</si>
  <si>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</si>
  <si>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</si>
  <si>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</si>
  <si>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</si>
  <si>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</si>
  <si>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</si>
  <si>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</si>
  <si>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</si>
  <si>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</si>
  <si>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</si>
  <si>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</si>
  <si>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</si>
  <si>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</si>
  <si>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</si>
  <si>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</si>
  <si>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</si>
  <si>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</si>
  <si>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</si>
  <si>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</si>
  <si>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</si>
  <si>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</si>
  <si>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</si>
  <si>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</si>
  <si>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</si>
  <si>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</si>
  <si>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</si>
  <si>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</si>
  <si>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</si>
  <si>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</si>
  <si>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</si>
  <si>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</si>
  <si>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</si>
  <si>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</si>
  <si>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</si>
  <si>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</si>
  <si>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</si>
  <si>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</si>
  <si>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</si>
  <si>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</si>
  <si>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</si>
  <si>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</si>
  <si>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</si>
  <si>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</si>
  <si>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</si>
  <si>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</si>
  <si>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</si>
  <si>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</si>
  <si>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</si>
  <si>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</si>
  <si>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</si>
  <si>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</si>
  <si>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</si>
  <si>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</si>
  <si>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</si>
  <si>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</si>
  <si>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</si>
  <si>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</si>
  <si>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</si>
  <si>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</si>
  <si>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</si>
  <si>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</si>
  <si>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</si>
  <si>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</si>
  <si>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</si>
  <si>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</si>
  <si>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</si>
  <si>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</si>
  <si>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</si>
  <si>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</si>
  <si>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</si>
  <si>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</si>
  <si>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</si>
  <si>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</si>
  <si>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</si>
  <si>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</si>
  <si>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</si>
  <si>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</si>
  <si>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</si>
  <si>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</si>
  <si>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</si>
  <si>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</si>
  <si>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</si>
  <si>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</si>
  <si>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</si>
  <si>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</si>
  <si>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</si>
  <si>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</si>
  <si>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</si>
  <si>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</si>
  <si>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</si>
  <si>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</si>
  <si>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</si>
  <si>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</si>
  <si>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</si>
  <si>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</si>
  <si>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</si>
  <si>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</si>
  <si>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</si>
  <si>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</si>
  <si>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</si>
  <si>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</si>
  <si>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</si>
  <si>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</si>
  <si>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</si>
  <si>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</si>
  <si>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</si>
  <si>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</si>
  <si>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</si>
  <si>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</si>
  <si>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</si>
  <si>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</si>
  <si>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</si>
  <si>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</si>
  <si>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</si>
  <si>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</si>
  <si>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</si>
  <si>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</si>
  <si>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</si>
  <si>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</si>
  <si>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</si>
  <si>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</si>
  <si>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</si>
  <si>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</si>
  <si>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</si>
  <si>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</si>
  <si>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</si>
  <si>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</si>
  <si>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</si>
  <si>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</si>
  <si>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</si>
  <si>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</si>
  <si>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</si>
  <si>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</si>
  <si>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</si>
  <si>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</si>
  <si>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</si>
  <si>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</si>
  <si>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</si>
  <si>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</si>
  <si>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</si>
  <si>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</si>
  <si>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</si>
  <si>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</si>
  <si>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</si>
  <si>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</si>
  <si>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</si>
  <si>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</si>
  <si>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</si>
  <si>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</si>
  <si>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</si>
  <si>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</si>
  <si>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</si>
  <si>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</si>
  <si>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</si>
  <si>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</si>
  <si>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</si>
  <si>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</si>
  <si>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</si>
  <si>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</si>
  <si>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</si>
  <si>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</si>
  <si>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</si>
  <si>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</si>
  <si>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</si>
  <si>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</si>
  <si>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</si>
  <si>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</si>
  <si>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</si>
  <si>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</si>
  <si>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</si>
  <si>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</si>
  <si>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</si>
  <si>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</si>
  <si>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</si>
  <si>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</si>
  <si>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</si>
  <si>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</si>
  <si>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</si>
  <si>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</si>
  <si>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</si>
  <si>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</si>
  <si>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</si>
  <si>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</si>
  <si>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</si>
  <si>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</si>
  <si>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</si>
  <si>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</si>
  <si>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</si>
  <si>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</si>
  <si>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</si>
  <si>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</si>
  <si>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</si>
  <si>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</si>
  <si>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</si>
  <si>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</si>
  <si>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</si>
  <si>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</si>
  <si>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</si>
  <si>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</si>
  <si>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</si>
  <si>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</si>
  <si>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</si>
  <si>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</si>
  <si>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</si>
  <si>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</si>
  <si>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</si>
  <si>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</si>
  <si>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</si>
  <si>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</si>
  <si>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</si>
  <si>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</si>
  <si>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</si>
  <si>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</si>
  <si>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</si>
  <si>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</si>
  <si>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</si>
  <si>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</si>
  <si>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</si>
  <si>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</si>
  <si>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</si>
  <si>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</si>
  <si>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</si>
  <si>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</si>
  <si>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</si>
  <si>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</si>
  <si>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</si>
  <si>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</si>
  <si>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</si>
  <si>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</si>
  <si>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</si>
  <si>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</si>
  <si>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</si>
  <si>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</si>
  <si>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</si>
  <si>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</si>
  <si>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</si>
  <si>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</si>
  <si>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</si>
  <si>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</si>
  <si>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</si>
  <si>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</si>
  <si>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</si>
  <si>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</si>
  <si>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</si>
  <si>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</si>
  <si>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</si>
  <si>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</si>
  <si>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</si>
  <si>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</si>
  <si>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</si>
  <si>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</si>
  <si>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</si>
  <si>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</si>
  <si>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</si>
  <si>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</si>
  <si>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</si>
  <si>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</si>
  <si>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</si>
  <si>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</si>
  <si>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</si>
  <si>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</si>
  <si>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</si>
  <si>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</si>
  <si>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</si>
  <si>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</si>
  <si>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</si>
  <si>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</si>
  <si>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</si>
  <si>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</si>
  <si>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</si>
  <si>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</si>
  <si>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</si>
  <si>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</si>
  <si>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</si>
  <si>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</si>
  <si>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</si>
  <si>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</si>
  <si>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</si>
  <si>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</si>
  <si>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</si>
  <si>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</si>
  <si>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</si>
  <si>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</si>
  <si>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</si>
  <si>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</si>
  <si>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</si>
  <si>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</si>
  <si>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</si>
  <si>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</si>
  <si>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</si>
  <si>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</si>
  <si>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</si>
  <si>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</si>
  <si>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</si>
  <si>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</si>
  <si>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</si>
  <si>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</si>
  <si>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</si>
  <si>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</si>
  <si>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</si>
  <si>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</si>
  <si>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</si>
  <si>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</si>
  <si>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</si>
  <si>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</si>
  <si>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</si>
  <si>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</si>
  <si>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</si>
  <si>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</si>
  <si>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</si>
  <si>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</si>
  <si>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</si>
  <si>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</si>
  <si>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</si>
  <si>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</si>
  <si>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</si>
  <si>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</si>
  <si>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</si>
  <si>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</si>
  <si>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</si>
  <si>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</si>
  <si>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</si>
  <si>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</si>
  <si>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</si>
  <si>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</si>
  <si>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</si>
  <si>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</si>
  <si>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</si>
  <si>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</si>
  <si>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</si>
  <si>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</si>
  <si>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</si>
  <si>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</si>
  <si>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</si>
  <si>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</si>
  <si>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</si>
  <si>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</si>
  <si>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</si>
  <si>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</si>
  <si>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</si>
  <si>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</si>
  <si>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</si>
  <si>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</si>
  <si>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</si>
  <si>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</si>
  <si>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</si>
  <si>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</si>
  <si>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</si>
  <si>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</si>
  <si>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</si>
  <si>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</si>
  <si>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</si>
  <si>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</si>
  <si>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</si>
  <si>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</si>
  <si>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</si>
  <si>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</si>
  <si>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</si>
  <si>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</si>
  <si>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</si>
  <si>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</si>
  <si>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</si>
  <si>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</si>
  <si>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</si>
  <si>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</si>
  <si>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</si>
  <si>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</si>
  <si>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</si>
  <si>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</si>
  <si>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</si>
  <si>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</si>
  <si>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</si>
  <si>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</si>
  <si>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</si>
  <si>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</si>
  <si>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</si>
  <si>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</si>
  <si>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</si>
  <si>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</si>
  <si>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</si>
  <si>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</si>
  <si>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</si>
  <si>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</si>
  <si>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</si>
  <si>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</si>
  <si>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</si>
  <si>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</si>
  <si>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</si>
  <si>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</si>
  <si>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</si>
  <si>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</si>
  <si>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</si>
  <si>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</si>
  <si>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</si>
  <si>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</si>
  <si>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</si>
  <si>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</si>
  <si>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</si>
  <si>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</si>
  <si>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</si>
  <si>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</si>
  <si>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</si>
  <si>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</si>
  <si>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</si>
  <si>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</si>
  <si>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</si>
  <si>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</si>
  <si>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</si>
  <si>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</si>
  <si>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</si>
  <si>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</si>
  <si>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</si>
  <si>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</si>
  <si>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</si>
  <si>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</si>
  <si>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</si>
  <si>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</si>
  <si>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</si>
  <si>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</si>
  <si>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</si>
  <si>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</si>
  <si>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</si>
  <si>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</si>
  <si>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</si>
  <si>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</si>
  <si>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</si>
  <si>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</si>
  <si>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</si>
  <si>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</si>
  <si>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</si>
  <si>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</si>
  <si>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</si>
  <si>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</si>
  <si>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</si>
  <si>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</si>
  <si>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</si>
  <si>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</si>
  <si>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</si>
  <si>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</si>
  <si>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</si>
  <si>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</si>
  <si>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</si>
  <si>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</si>
  <si>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</si>
  <si>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</si>
  <si>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</si>
  <si>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</si>
  <si>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</si>
  <si>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</si>
  <si>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</si>
  <si>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</si>
  <si>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</si>
  <si>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</si>
  <si>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</si>
  <si>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</si>
  <si>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</si>
  <si>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</si>
  <si>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</si>
  <si>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</si>
  <si>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</si>
  <si>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</si>
  <si>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</si>
  <si>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</si>
  <si>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</si>
  <si>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</si>
  <si>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</si>
  <si>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</si>
  <si>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</si>
  <si>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</si>
  <si>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</si>
  <si>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</si>
  <si>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</si>
  <si>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</si>
  <si>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</si>
  <si>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</si>
  <si>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</si>
  <si>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</si>
  <si>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</si>
  <si>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</si>
  <si>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</si>
  <si>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</si>
  <si>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</si>
  <si>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</si>
  <si>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</si>
  <si>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</si>
  <si>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</si>
  <si>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</si>
  <si>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</si>
  <si>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</si>
  <si>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</si>
  <si>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</si>
  <si>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</si>
  <si>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</si>
  <si>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</si>
  <si>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</si>
  <si>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</si>
  <si>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</si>
  <si>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</si>
  <si>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</si>
  <si>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</si>
  <si>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</si>
  <si>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</si>
  <si>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</si>
  <si>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</si>
  <si>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</si>
  <si>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</si>
  <si>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</si>
  <si>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</si>
  <si>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</si>
  <si>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</si>
  <si>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</si>
  <si>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</si>
  <si>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</si>
  <si>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</si>
  <si>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</si>
  <si>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</si>
  <si>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</si>
  <si>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</si>
  <si>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</si>
  <si>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</si>
  <si>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</si>
  <si>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</si>
  <si>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</si>
  <si>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</si>
  <si>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</si>
  <si>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</si>
  <si>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</si>
  <si>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</si>
  <si>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</si>
  <si>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</si>
  <si>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</si>
  <si>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</si>
  <si>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</si>
  <si>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</si>
  <si>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</si>
  <si>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</si>
  <si>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</si>
  <si>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</si>
  <si>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</si>
  <si>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</si>
  <si>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</si>
  <si>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</si>
  <si>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</si>
  <si>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</si>
  <si>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</si>
  <si>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</si>
  <si>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</si>
  <si>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</si>
  <si>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</si>
  <si>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</si>
  <si>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</si>
  <si>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</si>
  <si>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</si>
  <si>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</si>
  <si>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</si>
  <si>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</si>
  <si>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</si>
  <si>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</si>
  <si>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</si>
  <si>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</si>
  <si>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</si>
  <si>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</si>
  <si>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</si>
  <si>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</si>
  <si>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</si>
  <si>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</si>
  <si>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</si>
  <si>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</si>
  <si>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</si>
  <si>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</si>
  <si>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</si>
  <si>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</si>
  <si>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</si>
  <si>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</si>
  <si>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</si>
  <si>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</si>
  <si>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</si>
  <si>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</si>
  <si>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</si>
  <si>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</si>
  <si>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</si>
  <si>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</si>
  <si>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</si>
  <si>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</si>
  <si>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</si>
  <si>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</si>
  <si>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</si>
  <si>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</si>
  <si>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</si>
  <si>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</si>
  <si>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</si>
  <si>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</si>
  <si>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</si>
  <si>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</si>
  <si>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</si>
  <si>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</si>
  <si>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</si>
  <si>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</si>
  <si>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</si>
  <si>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</si>
  <si>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</si>
  <si>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</si>
  <si>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</si>
  <si>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</si>
  <si>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</si>
  <si>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</si>
  <si>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</si>
  <si>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</si>
  <si>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</si>
  <si>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</si>
  <si>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</si>
  <si>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</si>
  <si>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</si>
  <si>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</si>
  <si>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</si>
  <si>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</si>
  <si>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</si>
  <si>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</si>
  <si>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</si>
  <si>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</si>
  <si>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</si>
  <si>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</si>
  <si>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</si>
  <si>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</si>
  <si>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</si>
  <si>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</si>
  <si>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</si>
  <si>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</si>
  <si>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</si>
  <si>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</si>
  <si>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</si>
  <si>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</si>
  <si>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</si>
  <si>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</si>
  <si>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</si>
  <si>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</si>
  <si>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</si>
  <si>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</si>
  <si>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</si>
  <si>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</si>
  <si>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</si>
  <si>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</si>
  <si>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</si>
  <si>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</si>
  <si>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</si>
  <si>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</si>
  <si>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</si>
  <si>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</si>
  <si>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</si>
  <si>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</si>
  <si>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</si>
  <si>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</si>
  <si>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</si>
  <si>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</si>
  <si>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</si>
  <si>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</si>
  <si>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</si>
  <si>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</si>
  <si>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</si>
  <si>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</si>
  <si>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</si>
  <si>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</si>
  <si>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</si>
  <si>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</si>
  <si>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</si>
  <si>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</si>
  <si>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</si>
  <si>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</si>
  <si>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</si>
  <si>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</si>
  <si>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</si>
  <si>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</si>
  <si>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</si>
  <si>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</si>
  <si>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</si>
  <si>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</si>
  <si>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</si>
  <si>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</si>
  <si>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</si>
  <si>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</si>
  <si>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</si>
  <si>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</si>
  <si>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</si>
  <si>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</si>
  <si>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</si>
  <si>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</si>
  <si>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</si>
  <si>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</si>
  <si>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</si>
  <si>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</si>
  <si>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</si>
  <si>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</si>
  <si>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</si>
  <si>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</si>
  <si>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</si>
  <si>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</si>
  <si>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</si>
  <si>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</si>
  <si>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</si>
  <si>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</si>
  <si>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</si>
  <si>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</si>
  <si>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</si>
  <si>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</si>
  <si>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</si>
  <si>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</si>
  <si>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</si>
  <si>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</si>
  <si>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</si>
  <si>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</si>
  <si>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</si>
  <si>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</si>
  <si>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</si>
  <si>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</si>
  <si>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</si>
  <si>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</si>
  <si>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</si>
  <si>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</si>
  <si>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</si>
  <si>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</si>
  <si>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</si>
  <si>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</si>
  <si>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</si>
  <si>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</si>
  <si>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</si>
  <si>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</si>
  <si>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</si>
  <si>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</si>
  <si>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</si>
  <si>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</si>
  <si>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</si>
  <si>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</si>
  <si>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</si>
  <si>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</si>
  <si>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</si>
  <si>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</si>
  <si>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</si>
  <si>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</si>
  <si>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</si>
  <si>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</si>
  <si>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</si>
  <si>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</si>
  <si>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</si>
  <si>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</si>
  <si>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</si>
  <si>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</si>
  <si>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</si>
  <si>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</si>
  <si>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</si>
  <si>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</si>
  <si>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</si>
  <si>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</si>
  <si>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</si>
  <si>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</si>
  <si>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</si>
  <si>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</si>
  <si>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</si>
  <si>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</si>
  <si>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</si>
  <si>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</si>
  <si>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</si>
  <si>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</si>
  <si>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</si>
  <si>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</si>
  <si>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</si>
  <si>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</si>
  <si>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</si>
  <si>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</si>
  <si>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</si>
  <si>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</si>
  <si>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</si>
  <si>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</si>
  <si>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</si>
  <si>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</si>
  <si>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</si>
  <si>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</si>
  <si>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</si>
  <si>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</si>
  <si>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</si>
  <si>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</si>
  <si>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</si>
  <si>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</si>
  <si>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</si>
  <si>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</si>
  <si>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</si>
  <si>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</si>
  <si>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</si>
  <si>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</si>
  <si>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</si>
  <si>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</si>
  <si>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</si>
  <si>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</si>
  <si>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</si>
  <si>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</si>
  <si>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</si>
  <si>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</si>
  <si>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</si>
  <si>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</si>
  <si>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</si>
  <si>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</si>
  <si>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</si>
  <si>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</si>
  <si>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</si>
  <si>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</si>
  <si>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</si>
  <si>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</si>
  <si>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</si>
  <si>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</si>
  <si>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</si>
  <si>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</si>
  <si>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</si>
  <si>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</si>
  <si>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</si>
  <si>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</si>
  <si>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</si>
  <si>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</si>
  <si>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</si>
  <si>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</si>
  <si>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</si>
  <si>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</si>
  <si>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</si>
  <si>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</si>
  <si>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</si>
  <si>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</si>
  <si>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</si>
  <si>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</si>
  <si>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</si>
  <si>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</si>
  <si>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</si>
  <si>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</si>
  <si>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</si>
  <si>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</si>
  <si>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</si>
  <si>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</si>
  <si>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</si>
  <si>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</si>
  <si>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</si>
  <si>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</si>
  <si>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</si>
  <si>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</si>
  <si>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</si>
  <si>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</si>
  <si>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</si>
  <si>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</si>
  <si>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</si>
  <si>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</si>
  <si>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</si>
  <si>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</si>
  <si>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</si>
  <si>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</si>
  <si>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</si>
  <si>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</si>
  <si>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</si>
  <si>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</si>
  <si>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</si>
  <si>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</si>
  <si>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</si>
  <si>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</si>
  <si>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</si>
  <si>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</si>
  <si>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</si>
  <si>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</si>
  <si>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</si>
  <si>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</si>
  <si>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</si>
  <si>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</si>
  <si>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</si>
  <si>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</si>
  <si>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</si>
  <si>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</si>
  <si>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</si>
  <si>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</si>
  <si>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</si>
  <si>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</si>
  <si>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</si>
  <si>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</si>
  <si>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</si>
  <si>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</si>
  <si>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</si>
  <si>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</si>
  <si>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</si>
  <si>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</si>
  <si>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</si>
  <si>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</si>
  <si>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</si>
  <si>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</si>
  <si>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</si>
  <si>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</si>
  <si>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</si>
  <si>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</si>
  <si>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</si>
  <si>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</si>
  <si>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</si>
  <si>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</si>
  <si>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</si>
  <si>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</si>
  <si>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</si>
  <si>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</si>
  <si>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</si>
  <si>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</si>
  <si>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</si>
  <si>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</si>
  <si>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</si>
  <si>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</si>
  <si>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</si>
  <si>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</si>
  <si>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</si>
  <si>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</si>
  <si>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</si>
  <si>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</si>
  <si>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</si>
  <si>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</si>
  <si>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</si>
  <si>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</si>
  <si>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</si>
  <si>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</si>
  <si>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</si>
  <si>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</si>
  <si>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</si>
  <si>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</si>
  <si>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</si>
  <si>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</si>
  <si>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</si>
  <si>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</si>
  <si>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</si>
  <si>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</si>
  <si>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</si>
  <si>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</si>
  <si>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</si>
  <si>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</si>
  <si>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</si>
  <si>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</si>
  <si>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</si>
  <si>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</si>
  <si>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</si>
  <si>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</si>
  <si>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</si>
  <si>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</si>
  <si>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</si>
  <si>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</si>
  <si>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</si>
  <si>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</si>
  <si>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</si>
  <si>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</si>
  <si>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</si>
  <si>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</si>
  <si>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</si>
  <si>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</si>
  <si>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</si>
  <si>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</si>
  <si>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</si>
  <si>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</si>
  <si>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</si>
  <si>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</si>
  <si>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</si>
  <si>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</si>
  <si>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</si>
  <si>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</si>
  <si>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</si>
  <si>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</si>
  <si>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</si>
  <si>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</si>
  <si>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</si>
  <si>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</si>
  <si>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</si>
  <si>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</si>
  <si>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</si>
  <si>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</si>
  <si>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</si>
  <si>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</si>
  <si>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</si>
  <si>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</si>
  <si>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</si>
  <si>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</si>
  <si>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</si>
  <si>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</si>
  <si>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</si>
  <si>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</si>
  <si>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</si>
  <si>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</si>
  <si>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</si>
  <si>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</si>
  <si>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</si>
  <si>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</si>
  <si>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</si>
  <si>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</si>
  <si>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</si>
  <si>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</si>
  <si>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</si>
  <si>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</si>
  <si>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</si>
  <si>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</si>
  <si>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</si>
  <si>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</si>
  <si>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</si>
  <si>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</si>
  <si>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</si>
  <si>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</si>
  <si>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</si>
  <si>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</si>
  <si>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</si>
  <si>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</si>
  <si>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</si>
  <si>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</si>
  <si>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</si>
  <si>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</si>
  <si>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</si>
  <si>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</si>
  <si>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</si>
  <si>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</si>
  <si>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</si>
  <si>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</si>
  <si>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</si>
  <si>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</si>
  <si>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</si>
  <si>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</si>
  <si>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</si>
  <si>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</si>
  <si>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</si>
  <si>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</si>
  <si>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</si>
  <si>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</si>
  <si>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</si>
  <si>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</si>
  <si>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</si>
  <si>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</si>
  <si>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</si>
  <si>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</si>
  <si>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</si>
  <si>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</si>
  <si>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</si>
  <si>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</si>
  <si>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</si>
  <si>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</si>
  <si>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</si>
  <si>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</si>
  <si>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</si>
  <si>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</si>
  <si>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</si>
  <si>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</si>
  <si>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</si>
  <si>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</si>
  <si>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</si>
  <si>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</si>
  <si>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</si>
  <si>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</si>
  <si>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</si>
  <si>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</si>
  <si>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</si>
  <si>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</si>
  <si>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</si>
  <si>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</si>
  <si>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</si>
  <si>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</si>
  <si>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</si>
  <si>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</si>
  <si>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</si>
  <si>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</si>
  <si>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</si>
  <si>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</si>
  <si>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</si>
  <si>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</si>
  <si>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</si>
  <si>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</si>
  <si>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</si>
  <si>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</si>
  <si>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</si>
  <si>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</si>
  <si>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</si>
  <si>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</si>
  <si>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</si>
  <si>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</si>
  <si>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</si>
  <si>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</si>
  <si>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</si>
  <si>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</si>
  <si>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</si>
  <si>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</si>
  <si>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</si>
  <si>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</si>
  <si>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</si>
  <si>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</si>
  <si>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</si>
  <si>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</si>
  <si>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</si>
  <si>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</si>
  <si>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</si>
  <si>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</si>
  <si>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</si>
  <si>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</si>
  <si>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</si>
  <si>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</si>
  <si>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</si>
  <si>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</si>
  <si>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</si>
  <si>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</si>
  <si>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</si>
  <si>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</si>
  <si>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</si>
  <si>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</si>
  <si>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</si>
  <si>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</si>
  <si>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</si>
  <si>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</si>
  <si>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</si>
  <si>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</si>
  <si>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</si>
  <si>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</si>
  <si>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</si>
  <si>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</si>
  <si>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</si>
  <si>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</si>
  <si>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</si>
  <si>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</si>
  <si>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</si>
  <si>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</si>
  <si>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</si>
  <si>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</si>
  <si>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</si>
  <si>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</si>
  <si>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</si>
  <si>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</si>
  <si>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</si>
  <si>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</si>
  <si>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</si>
  <si>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</si>
  <si>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</si>
  <si>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</si>
  <si>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</si>
  <si>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</si>
  <si>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</si>
  <si>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</si>
  <si>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</si>
  <si>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</si>
  <si>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</si>
  <si>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</si>
  <si>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</si>
  <si>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</si>
  <si>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</si>
  <si>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</si>
  <si>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</si>
  <si>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</si>
  <si>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</si>
  <si>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</si>
  <si>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</si>
  <si>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</si>
  <si>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</si>
  <si>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</si>
  <si>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</si>
  <si>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</si>
  <si>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</si>
  <si>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</si>
  <si>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</si>
  <si>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</si>
  <si>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</si>
  <si>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</si>
  <si>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</si>
  <si>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</si>
  <si>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</si>
  <si>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</si>
  <si>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</si>
  <si>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</si>
  <si>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</si>
  <si>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</si>
  <si>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</si>
  <si>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</si>
  <si>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</si>
  <si>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</si>
  <si>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</si>
  <si>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</si>
  <si>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</si>
  <si>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</si>
  <si>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</si>
  <si>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</si>
  <si>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</si>
  <si>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</si>
  <si>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</si>
  <si>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</si>
  <si>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</si>
  <si>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</si>
  <si>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</si>
  <si>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</si>
  <si>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</si>
  <si>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</si>
  <si>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</si>
  <si>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</si>
  <si>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</si>
  <si>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</si>
  <si>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</si>
  <si>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</si>
  <si>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</si>
  <si>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</si>
  <si>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</si>
  <si>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</si>
  <si>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</si>
  <si>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</si>
  <si>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</si>
  <si>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</si>
  <si>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</si>
  <si>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</si>
  <si>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</si>
  <si>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</si>
  <si>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</si>
  <si>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</si>
  <si>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</si>
  <si>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</si>
  <si>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</si>
  <si>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</si>
  <si>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</si>
  <si>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</si>
  <si>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</si>
  <si>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</si>
  <si>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</si>
  <si>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</si>
  <si>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</si>
  <si>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</si>
  <si>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</si>
  <si>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</si>
  <si>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</si>
  <si>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</si>
  <si>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</si>
  <si>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</si>
  <si>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</si>
  <si>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</si>
  <si>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</si>
  <si>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</si>
  <si>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</si>
  <si>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</si>
  <si>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</si>
  <si>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</si>
  <si>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</si>
  <si>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</si>
  <si>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</si>
  <si>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</si>
  <si>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</si>
  <si>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</si>
  <si>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</si>
  <si>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</si>
  <si>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</si>
  <si>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</si>
  <si>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</si>
  <si>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</si>
  <si>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</si>
  <si>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</si>
  <si>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</si>
  <si>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</si>
  <si>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</si>
  <si>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</si>
  <si>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</si>
  <si>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</si>
  <si>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</si>
  <si>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</si>
  <si>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</si>
  <si>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</si>
  <si>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</si>
  <si>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</si>
  <si>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</si>
  <si>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</si>
  <si>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</si>
  <si>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</si>
  <si>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</si>
  <si>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</si>
  <si>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</si>
  <si>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</si>
  <si>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</si>
  <si>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</si>
  <si>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</si>
  <si>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</si>
  <si>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</si>
  <si>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</si>
  <si>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</si>
  <si>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</si>
  <si>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</si>
  <si>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</si>
  <si>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</si>
  <si>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</si>
  <si>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</si>
  <si>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</si>
  <si>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</si>
  <si>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</si>
  <si>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</si>
  <si>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</si>
  <si>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</si>
  <si>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</si>
  <si>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</si>
  <si>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</si>
  <si>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</si>
  <si>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</si>
  <si>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</si>
  <si>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</si>
  <si>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</si>
  <si>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</si>
  <si>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</si>
  <si>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</si>
  <si>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</si>
  <si>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</si>
  <si>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</si>
  <si>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</si>
  <si>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</si>
  <si>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</si>
  <si>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</si>
  <si>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</si>
  <si>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</si>
  <si>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</si>
  <si>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</si>
  <si>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</si>
  <si>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</si>
  <si>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</si>
  <si>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</si>
  <si>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</si>
  <si>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</si>
  <si>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</si>
  <si>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</si>
  <si>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</si>
  <si>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</si>
  <si>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</si>
  <si>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</si>
  <si>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</si>
  <si>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</si>
  <si>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</si>
  <si>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</si>
  <si>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</si>
  <si>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</si>
  <si>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</si>
  <si>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</si>
  <si>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</si>
  <si>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</si>
  <si>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</si>
  <si>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</si>
  <si>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</si>
  <si>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</si>
  <si>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</si>
  <si>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</si>
  <si>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</si>
  <si>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</si>
  <si>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</si>
  <si>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</si>
  <si>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</si>
  <si>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</si>
  <si>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</si>
  <si>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</si>
  <si>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</si>
  <si>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</si>
  <si>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</si>
  <si>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</si>
  <si>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</si>
  <si>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</si>
  <si>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</si>
  <si>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</si>
  <si>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</si>
  <si>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</si>
  <si>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</si>
  <si>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</si>
  <si>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</si>
  <si>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</si>
  <si>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</si>
  <si>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</si>
  <si>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</si>
  <si>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</si>
  <si>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</si>
  <si>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</si>
  <si>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</si>
  <si>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</si>
  <si>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</si>
  <si>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</si>
  <si>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</si>
  <si>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</si>
  <si>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</si>
  <si>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</si>
  <si>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</si>
  <si>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</si>
  <si>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</si>
  <si>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</si>
  <si>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</si>
  <si>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</si>
  <si>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</si>
  <si>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</si>
  <si>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</si>
  <si>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</si>
  <si>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</si>
  <si>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</si>
  <si>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</si>
  <si>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</si>
  <si>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</si>
  <si>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</si>
  <si>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</si>
  <si>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</si>
  <si>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</si>
  <si>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</si>
  <si>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</si>
  <si>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</si>
  <si>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</si>
  <si>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</si>
  <si>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</si>
  <si>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</si>
  <si>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</si>
  <si>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</si>
  <si>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</si>
  <si>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</si>
  <si>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</si>
  <si>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</si>
  <si>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</si>
  <si>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</si>
  <si>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</si>
  <si>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</si>
  <si>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</si>
  <si>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</si>
  <si>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</si>
  <si>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</si>
  <si>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</si>
  <si>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</si>
  <si>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</si>
  <si>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</si>
  <si>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</si>
  <si>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</si>
  <si>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</si>
  <si>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</si>
  <si>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</si>
  <si>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</si>
  <si>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</si>
  <si>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</si>
  <si>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</si>
  <si>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</si>
  <si>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</si>
  <si>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</si>
  <si>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</si>
  <si>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</si>
  <si>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</si>
  <si>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</si>
  <si>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</si>
  <si>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</si>
  <si>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</si>
  <si>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</si>
  <si>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</si>
  <si>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</si>
  <si>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</si>
  <si>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</si>
  <si>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</si>
  <si>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</si>
  <si>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</si>
  <si>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</si>
  <si>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</si>
  <si>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</si>
  <si>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</si>
  <si>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</si>
  <si>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</si>
  <si>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</si>
  <si>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</si>
  <si>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</si>
  <si>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</si>
  <si>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</si>
  <si>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</si>
  <si>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</si>
  <si>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</si>
  <si>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</si>
  <si>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</si>
  <si>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</si>
  <si>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</si>
  <si>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</si>
  <si>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</si>
  <si>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</si>
  <si>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</si>
  <si>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</si>
  <si>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</si>
  <si>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</si>
  <si>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</si>
  <si>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</si>
  <si>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</si>
  <si>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</si>
  <si>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</si>
  <si>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</si>
  <si>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</si>
  <si>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</si>
  <si>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</si>
  <si>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</si>
  <si>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</si>
  <si>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</si>
  <si>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</si>
  <si>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</si>
  <si>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</si>
  <si>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</si>
  <si>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</si>
  <si>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</si>
  <si>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</si>
  <si>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</si>
  <si>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</si>
  <si>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</si>
  <si>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</si>
  <si>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</si>
  <si>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</si>
  <si>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</si>
  <si>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</si>
  <si>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</si>
  <si>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</si>
  <si>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</si>
  <si>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</si>
  <si>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</si>
  <si>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</si>
  <si>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</si>
  <si>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</si>
  <si>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</si>
  <si>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</si>
  <si>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</si>
  <si>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</si>
  <si>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</si>
  <si>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</si>
  <si>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</si>
  <si>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</si>
  <si>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</si>
  <si>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</si>
  <si>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</si>
  <si>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</si>
  <si>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</si>
  <si>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</si>
  <si>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</si>
  <si>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</si>
  <si>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</si>
  <si>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</si>
  <si>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</si>
  <si>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</si>
  <si>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</si>
  <si>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</si>
  <si>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</si>
  <si>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</si>
  <si>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</si>
  <si>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</si>
  <si>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</si>
  <si>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</si>
  <si>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</si>
  <si>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</si>
  <si>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</si>
  <si>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</si>
  <si>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</si>
  <si>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</si>
  <si>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</si>
  <si>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</si>
  <si>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</si>
  <si>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</si>
  <si>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</si>
  <si>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</si>
  <si>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</si>
  <si>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</si>
  <si>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</si>
  <si>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</si>
  <si>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</si>
  <si>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</si>
  <si>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</si>
  <si>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</si>
  <si>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</si>
  <si>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</si>
  <si>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</si>
  <si>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</si>
  <si>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</si>
  <si>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</si>
  <si>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</si>
  <si>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</si>
  <si>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</si>
  <si>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</si>
  <si>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</si>
  <si>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</si>
  <si>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</si>
  <si>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</si>
  <si>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</si>
  <si>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</si>
  <si>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</si>
  <si>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</si>
  <si>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</si>
  <si>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</si>
  <si>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</si>
  <si>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</si>
  <si>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</si>
  <si>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</si>
  <si>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</si>
  <si>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</si>
  <si>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</si>
  <si>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</si>
  <si>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</si>
  <si>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</si>
  <si>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</si>
  <si>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</si>
  <si>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</si>
  <si>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</si>
  <si>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</si>
  <si>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</si>
  <si>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</si>
  <si>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</si>
  <si>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</si>
  <si>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</si>
  <si>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</si>
  <si>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</si>
  <si>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</si>
  <si>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</si>
  <si>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</si>
  <si>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</si>
  <si>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</si>
  <si>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</si>
  <si>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</si>
  <si>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</si>
  <si>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</si>
  <si>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</si>
  <si>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</si>
  <si>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</si>
  <si>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</si>
  <si>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</si>
  <si>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</si>
  <si>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</si>
  <si>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</si>
  <si>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</si>
  <si>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</si>
  <si>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</si>
  <si>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</si>
  <si>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</si>
  <si>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</si>
  <si>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</si>
  <si>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</si>
  <si>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</si>
  <si>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</si>
  <si>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</si>
  <si>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</si>
  <si>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</si>
  <si>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</si>
  <si>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</si>
  <si>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</si>
  <si>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</si>
  <si>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</si>
  <si>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</si>
  <si>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</si>
  <si>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</si>
  <si>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</si>
  <si>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</si>
  <si>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</si>
  <si>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</si>
  <si>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</si>
  <si>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</si>
  <si>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</si>
  <si>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</si>
  <si>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</si>
  <si>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</si>
  <si>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</si>
  <si>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</si>
  <si>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</si>
  <si>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</si>
  <si>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</si>
  <si>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</si>
  <si>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</si>
  <si>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</si>
  <si>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</si>
  <si>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</si>
  <si>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</si>
  <si>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</si>
  <si>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</si>
  <si>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</si>
  <si>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</si>
  <si>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</si>
  <si>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</si>
  <si>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</si>
  <si>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</si>
  <si>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</si>
  <si>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</si>
  <si>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</si>
  <si>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</si>
  <si>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</si>
  <si>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</si>
  <si>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</si>
  <si>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</si>
  <si>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</si>
  <si>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</si>
  <si>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</si>
  <si>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</si>
  <si>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</si>
  <si>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</si>
  <si>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</si>
  <si>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</si>
  <si>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</si>
  <si>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</si>
  <si>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</si>
  <si>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</si>
  <si>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</si>
  <si>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</si>
  <si>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</si>
  <si>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</si>
  <si>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</si>
  <si>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</si>
  <si>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</si>
  <si>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</si>
  <si>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</si>
  <si>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</si>
  <si>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</si>
  <si>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</si>
  <si>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</si>
  <si>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</si>
  <si>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</si>
  <si>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</si>
  <si>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</si>
  <si>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</si>
  <si>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</si>
  <si>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</si>
  <si>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</si>
  <si>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</si>
  <si>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</si>
  <si>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</si>
  <si>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</si>
  <si>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</si>
  <si>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</si>
  <si>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</si>
  <si>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</si>
  <si>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</si>
  <si>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</si>
  <si>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</si>
  <si>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</si>
  <si>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</si>
  <si>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</si>
  <si>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</si>
  <si>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</si>
  <si>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</si>
  <si>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</si>
  <si>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</si>
  <si>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</si>
  <si>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</si>
  <si>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</si>
  <si>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</si>
  <si>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</si>
  <si>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</si>
  <si>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</si>
  <si>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</si>
  <si>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</si>
  <si>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</si>
  <si>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</si>
  <si>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</si>
  <si>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</si>
  <si>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</si>
  <si>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</si>
  <si>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</si>
  <si>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</si>
  <si>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</si>
  <si>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</si>
  <si>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</si>
  <si>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</si>
  <si>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</si>
  <si>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</si>
  <si>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</si>
  <si>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</si>
  <si>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</si>
  <si>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</si>
  <si>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</si>
  <si>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</si>
  <si>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</si>
  <si>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</si>
  <si>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</si>
  <si>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</si>
  <si>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</si>
  <si>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</si>
  <si>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</si>
  <si>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</si>
  <si>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</si>
  <si>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</si>
  <si>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</si>
  <si>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</si>
  <si>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</si>
  <si>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</si>
  <si>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</si>
  <si>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</si>
  <si>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</si>
  <si>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</si>
  <si>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</si>
  <si>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</si>
  <si>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</si>
  <si>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</si>
  <si>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</si>
  <si>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</si>
  <si>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</si>
  <si>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</si>
  <si>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</si>
  <si>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</si>
  <si>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</si>
  <si>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</si>
  <si>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</si>
  <si>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</si>
  <si>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</si>
  <si>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</si>
  <si>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</si>
  <si>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</si>
  <si>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</si>
  <si>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</si>
  <si>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</si>
  <si>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</si>
  <si>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</si>
  <si>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</si>
  <si>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</si>
  <si>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</si>
  <si>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</si>
  <si>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</si>
  <si>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</si>
  <si>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</si>
  <si>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</si>
  <si>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</si>
  <si>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</si>
  <si>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</si>
  <si>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</si>
  <si>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</si>
  <si>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</si>
  <si>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</si>
  <si>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</si>
  <si>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</si>
  <si>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</si>
  <si>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</si>
  <si>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</si>
  <si>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</si>
  <si>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</si>
  <si>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</si>
  <si>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</si>
  <si>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</si>
  <si>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</si>
  <si>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</si>
  <si>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</si>
  <si>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</si>
  <si>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</si>
  <si>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</si>
  <si>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</si>
  <si>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</si>
  <si>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</si>
  <si>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</si>
  <si>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</si>
  <si>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</si>
  <si>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</si>
  <si>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</si>
  <si>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</si>
  <si>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</si>
  <si>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</si>
  <si>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</si>
  <si>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</si>
  <si>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</si>
  <si>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</si>
  <si>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</si>
  <si>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</si>
  <si>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</si>
  <si>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</si>
  <si>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</si>
  <si>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</si>
  <si>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</si>
  <si>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</si>
  <si>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</si>
  <si>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</si>
  <si>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</si>
  <si>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</si>
  <si>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</si>
  <si>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</si>
  <si>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</si>
  <si>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</si>
  <si>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</si>
  <si>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</si>
  <si>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</si>
  <si>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</si>
  <si>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</si>
  <si>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</si>
  <si>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</si>
  <si>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</si>
  <si>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</si>
  <si>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</si>
  <si>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</si>
  <si>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</si>
  <si>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</si>
  <si>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</si>
  <si>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</si>
  <si>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</si>
  <si>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</si>
  <si>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</si>
  <si>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</si>
  <si>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</si>
  <si>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</si>
  <si>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</si>
  <si>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</si>
  <si>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</si>
  <si>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</si>
  <si>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</si>
  <si>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</si>
  <si>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</si>
  <si>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</si>
  <si>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</si>
  <si>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</si>
  <si>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</si>
  <si>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</si>
  <si>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</si>
  <si>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</si>
  <si>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</si>
  <si>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</si>
  <si>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</si>
  <si>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</si>
  <si>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</si>
  <si>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</si>
  <si>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</si>
  <si>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</si>
  <si>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</si>
  <si>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</si>
  <si>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</si>
  <si>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</si>
  <si>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</si>
  <si>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</si>
  <si>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</si>
  <si>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</si>
  <si>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</si>
  <si>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</si>
  <si>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</si>
  <si>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</si>
  <si>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</si>
  <si>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</si>
  <si>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</si>
  <si>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</si>
  <si>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</si>
  <si>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</si>
  <si>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</si>
  <si>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</si>
  <si>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</si>
  <si>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</si>
  <si>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</si>
  <si>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</si>
  <si>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</si>
  <si>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</si>
  <si>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</si>
  <si>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</si>
  <si>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</si>
  <si>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</si>
  <si>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</si>
  <si>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</si>
  <si>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</si>
  <si>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</si>
  <si>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</si>
  <si>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</si>
  <si>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</si>
  <si>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</si>
  <si>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</si>
  <si>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</si>
  <si>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</si>
  <si>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</si>
  <si>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</si>
  <si>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</si>
  <si>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</si>
  <si>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</si>
  <si>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</si>
  <si>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</si>
  <si>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</si>
  <si>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</si>
  <si>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</si>
  <si>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</si>
  <si>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</si>
  <si>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</si>
  <si>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</si>
  <si>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</si>
  <si>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</si>
  <si>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</si>
  <si>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</si>
  <si>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</si>
  <si>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</si>
  <si>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</si>
  <si>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</si>
  <si>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</si>
  <si>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</si>
  <si>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</si>
  <si>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</si>
  <si>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</si>
  <si>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</si>
  <si>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</si>
  <si>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</si>
  <si>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</si>
  <si>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</si>
  <si>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</si>
  <si>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</si>
  <si>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</si>
  <si>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</si>
  <si>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</si>
  <si>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</si>
  <si>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</si>
  <si>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</si>
  <si>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</si>
  <si>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</si>
  <si>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</si>
  <si>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</si>
  <si>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</si>
  <si>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</si>
  <si>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</si>
  <si>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</si>
  <si>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</si>
  <si>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</si>
  <si>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</si>
  <si>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</si>
  <si>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</si>
  <si>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</si>
  <si>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</si>
  <si>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</si>
  <si>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</si>
  <si>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</si>
  <si>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</si>
  <si>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</si>
  <si>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</si>
  <si>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</si>
  <si>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</si>
  <si>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</si>
  <si>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</si>
  <si>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</si>
  <si>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</si>
  <si>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</si>
  <si>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</si>
  <si>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</si>
  <si>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</si>
  <si>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</si>
  <si>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</si>
  <si>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</si>
  <si>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</si>
  <si>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</si>
  <si>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</si>
  <si>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</si>
  <si>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</si>
  <si>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</si>
  <si>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</si>
  <si>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</si>
  <si>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</si>
  <si>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</si>
  <si>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</si>
  <si>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</si>
  <si>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</si>
  <si>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</si>
  <si>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</si>
  <si>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</si>
  <si>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</si>
  <si>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</si>
  <si>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</si>
  <si>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</si>
  <si>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</si>
  <si>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</si>
  <si>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</si>
  <si>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</si>
  <si>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</si>
  <si>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</si>
  <si>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</si>
  <si>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</si>
  <si>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</si>
  <si>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</si>
  <si>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</si>
  <si>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</si>
  <si>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</si>
  <si>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</si>
  <si>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</si>
  <si>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</si>
  <si>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</si>
  <si>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</si>
  <si>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</si>
  <si>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</si>
  <si>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</si>
  <si>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</si>
  <si>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</si>
  <si>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</si>
  <si>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</si>
  <si>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</si>
  <si>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</si>
  <si>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</si>
  <si>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</si>
  <si>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</si>
  <si>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</si>
  <si>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</si>
  <si>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</si>
  <si>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</si>
  <si>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</si>
  <si>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</si>
  <si>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</si>
  <si>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</si>
  <si>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</si>
  <si>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</si>
  <si>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</si>
  <si>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</si>
  <si>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</si>
  <si>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</si>
  <si>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</si>
  <si>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</si>
  <si>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</si>
  <si>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</si>
  <si>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</si>
  <si>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</si>
  <si>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</si>
  <si>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</si>
  <si>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</si>
  <si>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</si>
  <si>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</si>
  <si>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</si>
  <si>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</si>
  <si>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</si>
  <si>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</si>
  <si>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</si>
  <si>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</si>
  <si>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</si>
  <si>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</si>
  <si>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</si>
  <si>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</si>
  <si>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</si>
  <si>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</si>
  <si>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</si>
  <si>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</si>
  <si>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</si>
  <si>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</si>
  <si>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</si>
  <si>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</si>
  <si>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</si>
  <si>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</si>
  <si>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</si>
  <si>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</si>
  <si>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</si>
  <si>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</si>
  <si>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</si>
  <si>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</si>
  <si>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</si>
  <si>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</si>
  <si>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</si>
  <si>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</si>
  <si>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</si>
  <si>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</si>
  <si>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</si>
  <si>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</si>
  <si>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</si>
  <si>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</si>
  <si>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</si>
  <si>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</si>
  <si>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</si>
  <si>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</si>
  <si>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</si>
  <si>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</si>
  <si>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</si>
  <si>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</si>
  <si>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</si>
  <si>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</si>
  <si>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</si>
  <si>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</si>
  <si>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</si>
  <si>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</si>
  <si>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</si>
  <si>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</si>
  <si>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</si>
  <si>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</si>
  <si>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</si>
  <si>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</si>
  <si>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</si>
  <si>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</si>
  <si>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</si>
  <si>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</si>
  <si>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</si>
  <si>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</si>
  <si>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</si>
  <si>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</si>
  <si>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</si>
  <si>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</si>
  <si>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</si>
  <si>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</si>
  <si>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</si>
  <si>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</si>
  <si>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</si>
  <si>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</si>
  <si>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</si>
  <si>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</si>
  <si>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</si>
  <si>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</si>
  <si>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</si>
  <si>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</si>
  <si>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</si>
  <si>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</si>
  <si>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</si>
  <si>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</si>
  <si>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</si>
  <si>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</si>
  <si>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</si>
  <si>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</si>
  <si>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</si>
  <si>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</si>
  <si>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</si>
  <si>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</si>
  <si>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</si>
  <si>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</si>
  <si>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</si>
  <si>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</si>
  <si>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</si>
  <si>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</si>
  <si>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</si>
  <si>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</si>
  <si>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</si>
  <si>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</si>
  <si>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</si>
  <si>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</si>
  <si>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</si>
  <si>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</si>
  <si>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</si>
  <si>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</si>
  <si>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</si>
  <si>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</si>
  <si>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</si>
  <si>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</si>
  <si>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</si>
  <si>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</si>
  <si>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</si>
  <si>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</si>
  <si>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</si>
  <si>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</si>
  <si>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</si>
  <si>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</si>
  <si>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</si>
  <si>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</si>
  <si>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</si>
  <si>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</si>
  <si>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</si>
  <si>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</si>
  <si>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</si>
  <si>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</si>
  <si>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</si>
  <si>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</si>
  <si>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</si>
  <si>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</si>
  <si>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</si>
  <si>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</si>
  <si>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</si>
  <si>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</si>
  <si>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</si>
  <si>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</si>
  <si>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</si>
  <si>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</si>
  <si>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</si>
  <si>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</si>
  <si>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</si>
  <si>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</si>
  <si>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</si>
  <si>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</si>
  <si>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</si>
  <si>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</si>
  <si>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</si>
  <si>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</si>
  <si>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</si>
  <si>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</si>
  <si>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</si>
  <si>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</si>
  <si>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</si>
  <si>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</si>
  <si>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</si>
  <si>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</si>
  <si>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</si>
  <si>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</si>
  <si>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</si>
  <si>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</si>
  <si>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</si>
  <si>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</si>
  <si>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</si>
  <si>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</si>
  <si>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</si>
  <si>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</si>
  <si>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</si>
  <si>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</si>
  <si>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</si>
  <si>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</si>
  <si>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</si>
  <si>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</si>
  <si>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</si>
  <si>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</si>
  <si>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</si>
  <si>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</si>
  <si>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</si>
  <si>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</si>
  <si>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</si>
  <si>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</si>
  <si>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</si>
  <si>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</si>
  <si>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</si>
  <si>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</si>
  <si>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</si>
  <si>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</si>
  <si>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</si>
  <si>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</si>
  <si>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</si>
  <si>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</si>
  <si>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</si>
  <si>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</si>
  <si>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</si>
  <si>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</si>
  <si>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</si>
  <si>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</si>
  <si>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</si>
  <si>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</si>
  <si>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</si>
  <si>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</si>
  <si>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</si>
  <si>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</si>
  <si>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</si>
  <si>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</si>
  <si>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</si>
  <si>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</si>
  <si>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</si>
  <si>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</si>
  <si>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</si>
  <si>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</si>
  <si>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</si>
  <si>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</si>
  <si>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</si>
  <si>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</si>
  <si>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</si>
  <si>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</si>
  <si>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</si>
  <si>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</si>
  <si>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</si>
  <si>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</si>
  <si>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</si>
  <si>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</si>
  <si>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</si>
  <si>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</si>
  <si>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</si>
  <si>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</si>
  <si>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</si>
  <si>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</si>
  <si>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</si>
  <si>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</si>
  <si>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</si>
  <si>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</si>
  <si>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</si>
  <si>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</si>
  <si>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</si>
  <si>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</si>
  <si>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</si>
  <si>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</si>
  <si>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</si>
  <si>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</si>
  <si>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</si>
  <si>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</si>
  <si>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</si>
  <si>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</si>
  <si>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</si>
  <si>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</si>
  <si>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</si>
  <si>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</si>
  <si>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</si>
  <si>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</si>
  <si>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</si>
  <si>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</si>
  <si>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</si>
  <si>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</si>
  <si>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</si>
  <si>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</si>
  <si>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</si>
  <si>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</si>
  <si>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</si>
  <si>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</si>
  <si>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</si>
  <si>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</si>
  <si>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</si>
  <si>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</si>
  <si>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</si>
  <si>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</si>
  <si>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</si>
  <si>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</si>
  <si>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</si>
  <si>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</si>
  <si>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</si>
  <si>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</si>
  <si>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</si>
  <si>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</si>
  <si>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</si>
  <si>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</si>
  <si>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</si>
  <si>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</si>
  <si>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</si>
  <si>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</si>
  <si>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</si>
  <si>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</si>
  <si>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</si>
  <si>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</si>
  <si>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</si>
  <si>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</si>
  <si>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</si>
  <si>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</si>
  <si>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</si>
  <si>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</si>
  <si>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</si>
  <si>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</si>
  <si>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</si>
  <si>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</si>
  <si>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</si>
  <si>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</si>
  <si>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</si>
  <si>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</si>
  <si>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</si>
  <si>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</si>
  <si>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</si>
  <si>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</si>
  <si>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</si>
  <si>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</si>
  <si>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</si>
  <si>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</si>
  <si>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</si>
  <si>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</si>
  <si>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</si>
  <si>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</si>
  <si>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</si>
  <si>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</si>
  <si>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</si>
  <si>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</si>
  <si>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</si>
  <si>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</si>
  <si>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</si>
  <si>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</si>
  <si>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</si>
  <si>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</si>
  <si>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</si>
  <si>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</si>
  <si>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</si>
  <si>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</si>
  <si>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</si>
  <si>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</si>
  <si>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</si>
  <si>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</si>
  <si>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</si>
  <si>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</si>
  <si>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</si>
  <si>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</si>
  <si>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</si>
  <si>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</si>
  <si>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</si>
  <si>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</si>
  <si>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</si>
  <si>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</si>
  <si>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</si>
  <si>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</si>
  <si>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</si>
  <si>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</si>
  <si>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</si>
  <si>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</si>
  <si>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</si>
  <si>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</si>
  <si>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</si>
  <si>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</si>
  <si>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</si>
  <si>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</si>
  <si>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</si>
  <si>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</si>
  <si>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</si>
  <si>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</si>
  <si>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</si>
  <si>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</si>
  <si>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</si>
  <si>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</si>
  <si>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</si>
  <si>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</si>
  <si>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</si>
  <si>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</si>
  <si>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</si>
  <si>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</si>
  <si>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</si>
  <si>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</si>
  <si>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</si>
  <si>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</si>
  <si>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</si>
  <si>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</si>
  <si>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</si>
  <si>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</si>
  <si>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</si>
  <si>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</si>
  <si>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</si>
  <si>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</si>
  <si>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</si>
  <si>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</si>
  <si>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</si>
  <si>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</si>
  <si>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</si>
  <si>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</si>
  <si>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</si>
  <si>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</si>
  <si>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</si>
  <si>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</si>
  <si>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</si>
  <si>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</si>
  <si>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</si>
  <si>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</si>
  <si>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</si>
  <si>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</si>
  <si>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</si>
  <si>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</si>
  <si>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</si>
  <si>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</si>
  <si>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</si>
  <si>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</si>
  <si>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</si>
  <si>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</si>
  <si>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</si>
  <si>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</si>
  <si>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</si>
  <si>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</si>
  <si>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</si>
  <si>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</si>
  <si>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</si>
  <si>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</si>
  <si>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</si>
  <si>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</si>
  <si>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</si>
  <si>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</si>
  <si>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</si>
  <si>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</si>
  <si>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</si>
  <si>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</si>
  <si>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</si>
  <si>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</si>
  <si>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</si>
  <si>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</si>
  <si>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</si>
  <si>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</si>
  <si>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</si>
  <si>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</si>
  <si>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</si>
  <si>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</si>
  <si>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</si>
  <si>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</si>
  <si>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</si>
  <si>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</si>
  <si>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</si>
  <si>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</si>
  <si>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</si>
  <si>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</si>
  <si>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</si>
  <si>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</si>
  <si>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</si>
  <si>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</si>
  <si>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</si>
  <si>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</si>
  <si>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</si>
  <si>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</si>
  <si>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</si>
  <si>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</si>
  <si>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</si>
  <si>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</si>
  <si>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</si>
  <si>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</si>
  <si>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</si>
  <si>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</si>
  <si>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</si>
  <si>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</si>
  <si>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</si>
  <si>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</si>
  <si>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</si>
  <si>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</si>
  <si>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</si>
  <si>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</si>
  <si>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</si>
  <si>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</si>
  <si>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</si>
  <si>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</si>
  <si>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</si>
  <si>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</si>
  <si>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</si>
  <si>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</si>
  <si>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</si>
  <si>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</si>
  <si>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</si>
  <si>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</si>
  <si>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</si>
  <si>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</si>
  <si>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</si>
  <si>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</si>
  <si>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</si>
  <si>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</si>
  <si>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</si>
  <si>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</si>
  <si>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</si>
  <si>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</si>
  <si>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</si>
  <si>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</si>
  <si>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</si>
  <si>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</si>
  <si>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</si>
  <si>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</si>
  <si>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</si>
  <si>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</si>
  <si>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</si>
  <si>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</si>
  <si>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</si>
  <si>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</si>
  <si>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</si>
  <si>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</si>
  <si>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</si>
  <si>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</si>
  <si>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</si>
  <si>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</si>
  <si>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</si>
  <si>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</si>
  <si>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</si>
  <si>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</si>
  <si>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</si>
  <si>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</si>
  <si>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</si>
  <si>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</si>
  <si>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</si>
  <si>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</si>
  <si>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</si>
  <si>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</si>
  <si>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</si>
  <si>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</si>
  <si>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</si>
  <si>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</si>
  <si>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</si>
  <si>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</si>
  <si>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</si>
  <si>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</si>
  <si>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</si>
  <si>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</si>
  <si>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</si>
  <si>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</si>
  <si>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</si>
  <si>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</si>
  <si>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</si>
  <si>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</si>
  <si>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</si>
  <si>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</si>
  <si>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</si>
  <si>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</si>
  <si>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</si>
  <si>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</si>
  <si>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</si>
  <si>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</si>
  <si>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</si>
  <si>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</si>
  <si>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</si>
  <si>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</si>
  <si>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</si>
  <si>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</si>
  <si>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</si>
  <si>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</si>
  <si>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</si>
  <si>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</si>
  <si>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</si>
  <si>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</si>
  <si>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</si>
  <si>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</si>
  <si>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</si>
  <si>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</si>
  <si>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</si>
  <si>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</si>
  <si>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</si>
  <si>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</si>
  <si>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</si>
  <si>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</si>
  <si>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</si>
  <si>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</si>
  <si>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</si>
  <si>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</si>
  <si>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</si>
  <si>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</si>
  <si>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</si>
  <si>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</si>
  <si>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</si>
  <si>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</si>
  <si>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</si>
  <si>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</si>
  <si>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</si>
  <si>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</si>
  <si>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</si>
  <si>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</si>
  <si>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</si>
  <si>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</si>
  <si>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</si>
  <si>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</si>
  <si>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</si>
  <si>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</si>
  <si>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</si>
  <si>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</si>
  <si>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</si>
  <si>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</si>
  <si>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</si>
  <si>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</si>
  <si>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</si>
  <si>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</si>
  <si>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</si>
  <si>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</si>
  <si>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</si>
  <si>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</si>
  <si>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</si>
  <si>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</si>
  <si>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</si>
  <si>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</si>
  <si>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</si>
  <si>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</si>
  <si>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</si>
  <si>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</si>
  <si>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</si>
  <si>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</si>
  <si>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</si>
  <si>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</si>
  <si>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</si>
  <si>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</si>
  <si>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</si>
  <si>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</si>
  <si>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</si>
  <si>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</si>
  <si>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</si>
  <si>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</si>
  <si>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</si>
  <si>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</si>
  <si>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</si>
  <si>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</si>
  <si>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</si>
  <si>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</si>
  <si>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</si>
  <si>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</si>
  <si>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</si>
  <si>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</si>
  <si>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</si>
  <si>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</si>
  <si>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</si>
  <si>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</si>
  <si>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</si>
  <si>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</si>
  <si>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</si>
  <si>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</si>
  <si>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</si>
  <si>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</si>
  <si>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</si>
  <si>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</si>
  <si>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</si>
  <si>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</si>
  <si>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</si>
  <si>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</si>
  <si>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</si>
  <si>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</si>
  <si>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</si>
  <si>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</si>
  <si>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</si>
  <si>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</si>
  <si>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</si>
  <si>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</si>
  <si>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</si>
  <si>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</si>
  <si>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</si>
  <si>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</si>
  <si>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</si>
  <si>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</si>
  <si>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</si>
  <si>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</si>
  <si>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</si>
  <si>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</si>
  <si>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</si>
  <si>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</si>
  <si>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</si>
  <si>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</si>
  <si>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</si>
  <si>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</si>
  <si>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</si>
  <si>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</si>
  <si>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</si>
  <si>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</si>
  <si>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</si>
  <si>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</si>
  <si>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</si>
  <si>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</si>
  <si>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</si>
  <si>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</si>
  <si>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</si>
  <si>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</si>
  <si>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</si>
  <si>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</si>
  <si>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</si>
  <si>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PCM-20251019-00002508</t>
  </si>
  <si>
    <t>ETA 60 Min</t>
  </si>
  <si>
    <t xml:space="preserve">no pcm </t>
  </si>
  <si>
    <t xml:space="preserve">team on way need 120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</si>
  <si>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</si>
  <si>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</si>
  <si>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</si>
  <si>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</si>
  <si>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</si>
  <si>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</si>
  <si>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</si>
  <si>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</si>
  <si>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</si>
  <si>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</si>
  <si>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</si>
  <si>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</si>
  <si>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</si>
  <si>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</si>
  <si>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</si>
  <si>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</si>
  <si>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</si>
  <si>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</si>
  <si>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</si>
  <si>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</si>
  <si>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</si>
  <si>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</si>
  <si>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</si>
  <si>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</si>
  <si>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</si>
  <si>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</si>
  <si>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</si>
  <si>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</si>
  <si>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</si>
  <si>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</si>
  <si>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</si>
  <si>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</si>
  <si>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</si>
  <si>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</si>
  <si>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</si>
  <si>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</si>
  <si>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</si>
  <si>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</si>
  <si>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</si>
  <si>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</si>
  <si>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</si>
  <si>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</si>
  <si>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</si>
  <si>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</si>
  <si>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</si>
  <si>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</si>
  <si>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</si>
  <si>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</si>
  <si>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</si>
  <si>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</si>
  <si>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</si>
  <si>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</si>
  <si>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</si>
  <si>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</si>
  <si>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</si>
  <si>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</si>
  <si>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</si>
  <si>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</si>
  <si>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</si>
  <si>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</si>
  <si>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</si>
  <si>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</si>
  <si>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</si>
  <si>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</si>
  <si>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</si>
  <si>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</si>
  <si>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</si>
  <si>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</si>
  <si>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</si>
  <si>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</si>
  <si>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</si>
  <si>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</si>
  <si>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</si>
  <si>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</si>
  <si>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</si>
  <si>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</si>
  <si>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</si>
  <si>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</si>
  <si>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</si>
  <si>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</si>
  <si>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</si>
  <si>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</si>
  <si>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</si>
  <si>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</si>
  <si>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</si>
  <si>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</si>
  <si>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PCM-20251019-00002499</t>
  </si>
  <si>
    <t>access not allowed by security, allowed time only from 9 to 5 , site located in NGHA</t>
  </si>
  <si>
    <t xml:space="preserve"> PCM-20251019-00002537</t>
  </si>
  <si>
    <t>ETA 15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</si>
  <si>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</si>
  <si>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</si>
  <si>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</si>
  <si>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</si>
  <si>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</si>
  <si>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</si>
  <si>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</si>
  <si>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</si>
  <si>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</si>
  <si>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</si>
  <si>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PCM-20251019-00002517</t>
  </si>
  <si>
    <t>EM team at site checking</t>
  </si>
  <si>
    <t>PCM-20251009-00001098</t>
  </si>
  <si>
    <t xml:space="preserve">3G Down due to module issue under arrangement / Currently team busy on outage at MHL0776 once restored will move to MHL0138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</si>
</sst>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1"/>
      <name val="Aptos"/>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0" totalsRowShown="0" headerRowDxfId="174" dataDxfId="173" headerRowBorderDxfId="171" tableBorderDxfId="172" totalsRowBorderDxfId="170">
  <autoFilter ref="A1:L10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0" totalsRowShown="0" headerRowDxfId="157" dataDxfId="156" headerRowBorderDxfId="154" tableBorderDxfId="155" totalsRowBorderDxfId="153">
  <autoFilter ref="A1:CJ9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4" totalsRowShown="0" headerRowDxfId="48" dataDxfId="47" headerRowBorderDxfId="45" tableBorderDxfId="46" totalsRowBorderDxfId="44">
  <autoFilter ref="A1:L3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9" totalsRowShown="0" headerRowDxfId="31" dataDxfId="30" headerRowBorderDxfId="28" tableBorderDxfId="29">
  <autoFilter ref="A1:L5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7" totalsRowShown="0" headerRowDxfId="15" dataDxfId="14" headerRowBorderDxfId="12" tableBorderDxfId="13">
  <autoFilter ref="A1:L4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0"/>
  <sheetViews>
    <sheetView tabSelected="1" workbookViewId="0">
      <selection activeCell="F8" sqref="F8"/>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9"/>
      <c r="N1" s="149"/>
      <c r="O1" s="149"/>
    </row>
    <row r="2" spans="1:15" s="67" customFormat="1" ht="70.5" customHeight="1">
      <c r="A2" s="65" t="s">
        <v>38963</v>
      </c>
      <c r="B2" s="62" t="str">
        <f>IFERROR(VLOOKUP(D2,DB!A:K,11,0),"")</f>
        <v>R1</v>
      </c>
      <c r="C2" s="62">
        <v>1</v>
      </c>
      <c r="D2" s="81" t="s">
        <v>17807</v>
      </c>
      <c r="E2" s="66" t="s">
        <v>38964</v>
      </c>
      <c r="F2" s="79">
        <v>45662.948425925926</v>
      </c>
      <c r="G2" s="69">
        <f ca="1">IFERROR(NOW()-F2,"")</f>
        <v>287.03131851851504</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5" t="s">
        <v>9735</v>
      </c>
      <c r="E3" s="137" t="s">
        <v>38964</v>
      </c>
      <c r="F3" s="154">
        <v>45943.443738425929</v>
      </c>
      <c r="G3" s="139">
        <f ca="1">IFERROR(NOW()-F3,"")</f>
        <v>6.5360060185121256</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36" t="s">
        <v>20117</v>
      </c>
      <c r="E4" s="137" t="s">
        <v>38964</v>
      </c>
      <c r="F4" s="138">
        <v>45949.910428240742</v>
      </c>
      <c r="G4" s="139">
        <f ca="1">IFERROR(NOW()-F4,"")</f>
        <v>6.9316203698690515E-2</v>
      </c>
      <c r="H4" s="138">
        <v>45949.90556712963</v>
      </c>
      <c r="I4" s="136" t="str">
        <f>IFERROR(VLOOKUP(D4,DB!A:F,6,0),"")</f>
        <v>Generator-SG</v>
      </c>
      <c r="J4" s="136" t="str">
        <f>IFERROR(VLOOKUP(D4,DB!A:G,7,0),"")</f>
        <v>Vandalized</v>
      </c>
      <c r="K4" s="140" t="s">
        <v>38969</v>
      </c>
      <c r="L4" s="141" t="str">
        <f>IFERROR(VLOOKUP(D4,DB!A:I,9,0),"")</f>
        <v>Latis</v>
      </c>
      <c r="M4" s="67"/>
    </row>
    <row r="5" spans="1:15" ht="15" customHeight="1">
      <c r="A5" s="135" t="s">
        <v>38970</v>
      </c>
      <c r="B5" s="136" t="str">
        <f>IFERROR(VLOOKUP(D5,DB!A:K,11,0),"")</f>
        <v>R1</v>
      </c>
      <c r="C5" s="136">
        <v>1</v>
      </c>
      <c r="D5" s="136" t="s">
        <v>17883</v>
      </c>
      <c r="E5" s="137"/>
      <c r="F5" s="138" t="s">
        <v>24</v>
      </c>
      <c r="G5" s="139" t="str">
        <f ca="1">IFERROR(NOW()-F5,"")</f>
        <v/>
      </c>
      <c r="H5" s="138">
        <v>45949.976226851853</v>
      </c>
      <c r="I5" s="136" t="str">
        <f>IFERROR(VLOOKUP(D5,DB!A:F,6,0),"")</f>
        <v>SCECO</v>
      </c>
      <c r="J5" s="136" t="str">
        <f>IFERROR(VLOOKUP(D5,DB!A:G,7,0),"")</f>
        <v>Dead</v>
      </c>
      <c r="K5" s="140" t="s">
        <v>38971</v>
      </c>
      <c r="L5" s="141" t="str">
        <f>IFERROR(VLOOKUP(D5,DB!A:I,9,0),"")</f>
        <v>Latis</v>
      </c>
      <c r="M5" s="67"/>
    </row>
    <row r="6" spans="1:15" ht="15" customHeight="1">
      <c r="A6" s="135"/>
      <c r="B6" s="136" t="str">
        <f>IFERROR(VLOOKUP(D6,DB!A:K,11,0),"")</f>
        <v/>
      </c>
      <c r="C6" s="136"/>
      <c r="D6" s="136"/>
      <c r="E6" s="137"/>
      <c r="F6" s="138"/>
      <c r="G6" s="139">
        <f ca="1">IFERROR(NOW()-F6,"")</f>
        <v>45949.979744444441</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45949.979744444441</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45949.979744444441</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45949.979744444441</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45949.979744444441</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45949.979744444441</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45949.979744444441</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45949.979744444441</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45949.979744444441</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45949.979744444441</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45949.979744444441</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45949.979744444441</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45949.979744444441</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45949.979744444441</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45949.979744444441</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45949.979744444441</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45949.979744444441</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45949.979744444441</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45949.979744444441</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45949.979744444441</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45949.979744444441</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45949.979744444441</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45949.979744444441</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45949.979744444441</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45949.979744444441</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45949.979744444441</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45949.979744444441</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45949.979744444441</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45949.979744444441</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45949.979744444441</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45949.979744444441</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45949.979744444441</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45949.979744444441</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45949.979744444441</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45949.979744444441</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45949.979744444441</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45949.979744444441</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45949.979744444441</v>
      </c>
      <c r="H43" s="138"/>
      <c r="I43" s="136" t="str">
        <f>IFERROR(VLOOKUP(D43,DB!A:F,6,0),"")</f>
        <v/>
      </c>
      <c r="J43" s="136" t="str">
        <f>IFERROR(VLOOKUP(D43,DB!A:G,7,0),"")</f>
        <v/>
      </c>
      <c r="K43" s="140"/>
      <c r="L43" s="141" t="str">
        <f>IFERROR(VLOOKUP(D43,DB!A:I,9,0),"")</f>
        <v/>
      </c>
    </row>
    <row r="44" spans="1:12" ht="15" customHeight="1">
      <c r="A44" s="156"/>
      <c r="B44" s="157" t="str">
        <f>IFERROR(VLOOKUP(D44,DB!A:K,11,0),"")</f>
        <v/>
      </c>
      <c r="C44" s="157"/>
      <c r="D44" s="157"/>
      <c r="E44" s="158"/>
      <c r="F44" s="159"/>
      <c r="G44" s="160">
        <f ca="1">IFERROR(NOW()-F44,"")</f>
        <v>45949.979744444441</v>
      </c>
      <c r="H44" s="159"/>
      <c r="I44" s="157" t="str">
        <f>IFERROR(VLOOKUP(D44,DB!A:F,6,0),"")</f>
        <v/>
      </c>
      <c r="J44" s="157" t="str">
        <f>IFERROR(VLOOKUP(D44,DB!A:G,7,0),"")</f>
        <v/>
      </c>
      <c r="K44" s="161"/>
      <c r="L44" s="162" t="str">
        <f>IFERROR(VLOOKUP(D44,DB!A:I,9,0),"")</f>
        <v/>
      </c>
    </row>
    <row r="45" spans="1:12" ht="15" customHeight="1">
      <c r="A45" s="135"/>
      <c r="B45" s="136" t="str">
        <f>IFERROR(VLOOKUP(D45,DB!A:K,11,0),"")</f>
        <v/>
      </c>
      <c r="C45" s="136"/>
      <c r="D45" s="136"/>
      <c r="E45" s="137"/>
      <c r="F45" s="138"/>
      <c r="G45" s="139">
        <f ca="1">IFERROR(NOW()-F45,"")</f>
        <v>45949.979744444441</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45949.979744444441</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45949.979744444441</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45949.979744444441</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45949.979744444441</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45949.979744444441</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45949.979744444441</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45949.979744444441</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45949.979744444441</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45949.979744444441</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45949.979744444441</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45949.979744444441</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45949.979744444441</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45949.979744444441</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45949.979744444441</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45949.979744444441</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45949.979744444441</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45949.979744444441</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45949.979744444441</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45949.979744444441</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45949.979744444441</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45949.979744444441</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45949.979744444441</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45949.979744444441</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45949.979744444441</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45949.979744444441</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45949.979744444441</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45949.979744444441</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45949.979744444441</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45949.979744444441</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45949.979744444441</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45949.979744444441</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45949.979744444441</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45949.979744444441</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45949.979744444441</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45949.979744444441</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45949.979744444441</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45949.979744444441</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45949.979744444441</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45949.979744444441</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45949.979744444441</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45949.979744444441</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45949.979744444441</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45949.979744444441</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45949.979744444441</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45949.979744444441</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45949.979744444441</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45949.979744444441</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45949.979744444441</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45949.979744444441</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45949.979744444441</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45949.979744444441</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45949.979744444441</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45949.979744444441</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45949.979744444441</v>
      </c>
      <c r="H99" s="138"/>
      <c r="I99" s="136" t="str">
        <f>IFERROR(VLOOKUP(D99,DB!A:F,6,0),"")</f>
        <v/>
      </c>
      <c r="J99" s="136" t="str">
        <f>IFERROR(VLOOKUP(D99,DB!A:G,7,0),"")</f>
        <v/>
      </c>
      <c r="K99" s="140"/>
      <c r="L99" s="141" t="str">
        <f>IFERROR(VLOOKUP(D99,DB!A:I,9,0),"")</f>
        <v/>
      </c>
    </row>
    <row r="100" spans="1:12" ht="15" customHeight="1">
      <c r="A100" s="156"/>
      <c r="B100" s="157" t="str">
        <f>IFERROR(VLOOKUP(D100,DB!A:K,11,0),"")</f>
        <v/>
      </c>
      <c r="C100" s="157"/>
      <c r="D100" s="157"/>
      <c r="E100" s="158"/>
      <c r="F100" s="159"/>
      <c r="G100" s="160">
        <f ca="1">IFERROR(NOW()-F100,"")</f>
        <v>45949.979744444441</v>
      </c>
      <c r="H100" s="159"/>
      <c r="I100" s="157" t="str">
        <f>IFERROR(VLOOKUP(D100,DB!A:F,6,0),"")</f>
        <v/>
      </c>
      <c r="J100" s="157" t="str">
        <f>IFERROR(VLOOKUP(D100,DB!A:G,7,0),"")</f>
        <v/>
      </c>
      <c r="K100" s="161"/>
      <c r="L100" s="162" t="str">
        <f>IFERROR(VLOOKUP(D100,DB!A:I,9,0),"")</f>
        <v/>
      </c>
    </row>
  </sheetData>
  <customSheetViews>
    <customSheetView guid="{F6042A99-DD27-4453-835D-0834D95730CC}" filter="1" showAutoFilter="1">
      <pageMargins left="0" right="0" top="0" bottom="0" header="0" footer="0"/>
      <autoFilter ref="B1:M1" xr:uid="{A9FABE67-CBDA-4170-BDAF-74DBA65FFB40}"/>
    </customSheetView>
  </customSheetViews>
  <dataValidations count="2">
    <dataValidation allowBlank="1" showInputMessage="1" showErrorMessage="1" sqref="E1" xr:uid="{5DBA255D-CDD9-49FB-AD3C-AF70AB4EE696}"/>
    <dataValidation type="list" allowBlank="1" showInputMessage="1" showErrorMessage="1" sqref="E2:E10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0"/>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38972</v>
      </c>
      <c r="N1" s="91" t="s">
        <v>38973</v>
      </c>
      <c r="O1" s="91" t="s">
        <v>38974</v>
      </c>
      <c r="P1" s="91" t="s">
        <v>38975</v>
      </c>
      <c r="Q1" s="91" t="s">
        <v>38976</v>
      </c>
      <c r="R1" s="91" t="s">
        <v>38977</v>
      </c>
      <c r="S1" s="91" t="s">
        <v>38978</v>
      </c>
      <c r="T1" s="91" t="s">
        <v>38979</v>
      </c>
      <c r="U1" s="91" t="s">
        <v>38980</v>
      </c>
      <c r="V1" s="91" t="s">
        <v>38981</v>
      </c>
      <c r="W1" s="91" t="s">
        <v>38982</v>
      </c>
      <c r="X1" s="91" t="s">
        <v>38983</v>
      </c>
      <c r="Y1" s="91" t="s">
        <v>38984</v>
      </c>
      <c r="Z1" s="91" t="s">
        <v>38985</v>
      </c>
      <c r="AA1" s="91" t="s">
        <v>38986</v>
      </c>
      <c r="AB1" s="91" t="s">
        <v>38987</v>
      </c>
      <c r="AC1" s="91" t="s">
        <v>38988</v>
      </c>
      <c r="AD1" s="91" t="s">
        <v>38989</v>
      </c>
      <c r="AE1" s="91" t="s">
        <v>38990</v>
      </c>
      <c r="AF1" s="91" t="s">
        <v>38991</v>
      </c>
      <c r="AG1" s="91" t="s">
        <v>38992</v>
      </c>
      <c r="AH1" s="91" t="s">
        <v>38993</v>
      </c>
      <c r="AI1" s="91" t="s">
        <v>38994</v>
      </c>
      <c r="AJ1" s="91" t="s">
        <v>38995</v>
      </c>
      <c r="AK1" s="91" t="s">
        <v>38996</v>
      </c>
      <c r="AL1" s="91" t="s">
        <v>38997</v>
      </c>
      <c r="AM1" s="91" t="s">
        <v>38998</v>
      </c>
      <c r="AN1" s="91" t="s">
        <v>38999</v>
      </c>
      <c r="AO1" s="91" t="s">
        <v>39000</v>
      </c>
      <c r="AP1" s="91" t="s">
        <v>39001</v>
      </c>
      <c r="AQ1" s="91" t="s">
        <v>39002</v>
      </c>
      <c r="AR1" s="91" t="s">
        <v>39003</v>
      </c>
      <c r="AS1" s="91" t="s">
        <v>39004</v>
      </c>
      <c r="AT1" s="91" t="s">
        <v>39005</v>
      </c>
      <c r="AU1" s="91" t="s">
        <v>39006</v>
      </c>
      <c r="AV1" s="91" t="s">
        <v>39007</v>
      </c>
      <c r="AW1" s="91" t="s">
        <v>39008</v>
      </c>
      <c r="AX1" s="91" t="s">
        <v>39009</v>
      </c>
      <c r="AY1" s="91" t="s">
        <v>39010</v>
      </c>
      <c r="AZ1" s="91" t="s">
        <v>39011</v>
      </c>
      <c r="BA1" s="91" t="s">
        <v>39012</v>
      </c>
      <c r="BB1" s="91" t="s">
        <v>39013</v>
      </c>
      <c r="BC1" s="91" t="s">
        <v>39014</v>
      </c>
      <c r="BD1" s="91" t="s">
        <v>39015</v>
      </c>
      <c r="BE1" s="91" t="s">
        <v>39016</v>
      </c>
      <c r="BF1" s="91" t="s">
        <v>39017</v>
      </c>
      <c r="BG1" s="91" t="s">
        <v>39018</v>
      </c>
      <c r="BH1" s="91" t="s">
        <v>39019</v>
      </c>
      <c r="BI1" s="91" t="s">
        <v>39020</v>
      </c>
      <c r="BJ1" s="91" t="s">
        <v>39021</v>
      </c>
      <c r="BK1" s="91" t="s">
        <v>39022</v>
      </c>
      <c r="BL1" s="91" t="s">
        <v>39023</v>
      </c>
      <c r="BM1" s="91" t="s">
        <v>39024</v>
      </c>
      <c r="BN1" s="91" t="s">
        <v>39025</v>
      </c>
      <c r="BO1" s="91" t="s">
        <v>39026</v>
      </c>
      <c r="BP1" s="91" t="s">
        <v>39027</v>
      </c>
      <c r="BQ1" s="91" t="s">
        <v>39028</v>
      </c>
      <c r="BR1" s="91" t="s">
        <v>39029</v>
      </c>
      <c r="BS1" s="91" t="s">
        <v>39030</v>
      </c>
      <c r="BT1" s="91" t="s">
        <v>39031</v>
      </c>
      <c r="BU1" s="91" t="s">
        <v>39032</v>
      </c>
      <c r="BV1" s="91" t="s">
        <v>39033</v>
      </c>
      <c r="BW1" s="91" t="s">
        <v>39034</v>
      </c>
      <c r="BX1" s="91" t="s">
        <v>39035</v>
      </c>
      <c r="BY1" s="91" t="s">
        <v>39036</v>
      </c>
      <c r="BZ1" s="91" t="s">
        <v>39037</v>
      </c>
      <c r="CA1" s="91" t="s">
        <v>39038</v>
      </c>
      <c r="CB1" s="91" t="s">
        <v>39039</v>
      </c>
      <c r="CC1" s="91" t="s">
        <v>39040</v>
      </c>
      <c r="CD1" s="91" t="s">
        <v>39041</v>
      </c>
      <c r="CE1" s="91" t="s">
        <v>39042</v>
      </c>
      <c r="CF1" s="91" t="s">
        <v>39043</v>
      </c>
      <c r="CG1" s="91" t="s">
        <v>39044</v>
      </c>
      <c r="CH1" s="91" t="s">
        <v>39045</v>
      </c>
      <c r="CI1" s="91" t="s">
        <v>39046</v>
      </c>
      <c r="CJ1" s="91" t="s">
        <v>39047</v>
      </c>
    </row>
    <row r="2" spans="1:88" s="71" customFormat="1" ht="31.5" customHeight="1">
      <c r="A2" s="64" t="s">
        <v>39048</v>
      </c>
      <c r="B2" s="64" t="s">
        <v>27</v>
      </c>
      <c r="C2" s="64">
        <v>1</v>
      </c>
      <c r="D2" s="64" t="s">
        <v>19278</v>
      </c>
      <c r="E2" s="88" t="s">
        <v>39049</v>
      </c>
      <c r="F2" s="77">
        <v>45322.056979166664</v>
      </c>
      <c r="G2" s="78" t="s">
        <v>39050</v>
      </c>
      <c r="H2" s="90">
        <v>45322.050729166665</v>
      </c>
      <c r="I2" s="64" t="s">
        <v>83</v>
      </c>
      <c r="J2" s="64" t="s">
        <v>65</v>
      </c>
      <c r="K2" s="89" t="s">
        <v>39051</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39052</v>
      </c>
      <c r="B3" s="64" t="str">
        <f>IFERROR(VLOOKUP(D3,DB!A:K,11,0),"")</f>
        <v>R2</v>
      </c>
      <c r="C3" s="64">
        <v>1</v>
      </c>
      <c r="D3" s="64" t="s">
        <v>31078</v>
      </c>
      <c r="E3" s="77" t="s">
        <v>38964</v>
      </c>
      <c r="F3" s="77">
        <v>45806.727083333331</v>
      </c>
      <c r="G3" s="78">
        <f ca="1">IFERROR(NOW()-F3,"-")</f>
        <v>143.25266111110977</v>
      </c>
      <c r="H3" s="77">
        <v>45791.543067129627</v>
      </c>
      <c r="I3" s="64" t="str">
        <f>IFERROR(VLOOKUP(D3,DB!A:F,6,0),"")</f>
        <v>SCECO</v>
      </c>
      <c r="J3" s="64" t="str">
        <f>IFERROR(VLOOKUP(D3,DB!A:G,7,0),"")</f>
        <v>No BB Shifted</v>
      </c>
      <c r="K3" s="89" t="s">
        <v>39053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39054</v>
      </c>
      <c r="B4" s="64" t="str">
        <f>IFERROR(VLOOKUP(D4,DB!A:K,11,0),"")</f>
        <v>R2</v>
      </c>
      <c r="C4" s="64">
        <v>1</v>
      </c>
      <c r="D4" s="64" t="s">
        <v>29168</v>
      </c>
      <c r="E4" s="88" t="s">
        <v>38964</v>
      </c>
      <c r="F4" s="77">
        <v>45824.999837962961</v>
      </c>
      <c r="G4" s="78">
        <f ca="1">IFERROR(NOW()-F4,"-")</f>
        <v>124.9799064814797</v>
      </c>
      <c r="H4" s="77">
        <v>45824.993587962963</v>
      </c>
      <c r="I4" s="64" t="str">
        <f>IFERROR(VLOOKUP(D4,DB!A:F,6,0),"")</f>
        <v>Generator-SG</v>
      </c>
      <c r="J4" s="64" t="str">
        <f>IFERROR(VLOOKUP(D4,DB!A:G,7,0),"")</f>
        <v>Good</v>
      </c>
      <c r="K4" s="89" t="s">
        <v>39055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39056</v>
      </c>
      <c r="B5" s="18" t="str">
        <f>IFERROR(VLOOKUP(D5,DB!A:K,11,0),"")</f>
        <v>R2</v>
      </c>
      <c r="C5" s="18">
        <v>2</v>
      </c>
      <c r="D5" s="18" t="s">
        <v>17684</v>
      </c>
      <c r="E5" s="116" t="s">
        <v>38964</v>
      </c>
      <c r="F5" s="90">
        <v>45944.495775462965</v>
      </c>
      <c r="G5" s="118">
        <f ca="1">IFERROR(NOW()-F5,"-")</f>
        <v>5.4839689814762096</v>
      </c>
      <c r="H5" s="117">
        <v>45937.721967592595</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39058</v>
      </c>
      <c r="B6" s="18" t="str">
        <f>IFERROR(VLOOKUP(D6,DB!A:K,11,0),"")</f>
        <v>R2</v>
      </c>
      <c r="C6" s="18">
        <v>4</v>
      </c>
      <c r="D6" s="18" t="s">
        <v>18755</v>
      </c>
      <c r="E6" s="116" t="s">
        <v>38964</v>
      </c>
      <c r="F6" s="117">
        <v>45949.901180555556</v>
      </c>
      <c r="G6" s="118">
        <f ca="1">IFERROR(NOW()-F6,"-")</f>
        <v>7.8563888884673361E-2</v>
      </c>
      <c r="H6" s="117">
        <v>45949.894236111111</v>
      </c>
      <c r="I6" s="18" t="str">
        <f>IFERROR(VLOOKUP(D6,DB!A:F,6,0),"")</f>
        <v>SCECO</v>
      </c>
      <c r="J6" s="18" t="str">
        <f>IFERROR(VLOOKUP(D6,DB!A:G,7,0),"")</f>
        <v>Dead</v>
      </c>
      <c r="K6" s="19" t="s">
        <v>39059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39060</v>
      </c>
      <c r="B7" s="18" t="str">
        <f>IFERROR(VLOOKUP(D7,DB!A:K,11,0),"")</f>
        <v>R2</v>
      </c>
      <c r="C7" s="18">
        <v>1</v>
      </c>
      <c r="D7" s="18" t="s">
        <v>13602</v>
      </c>
      <c r="E7" s="116" t="s">
        <v>38964</v>
      </c>
      <c r="F7" s="117">
        <v>45949.929918981485</v>
      </c>
      <c r="G7" s="118">
        <f ca="1">IFERROR(NOW()-F7,"-")</f>
        <v>4.9825462956505362E-2</v>
      </c>
      <c r="H7" s="117">
        <v>45949.925752314812</v>
      </c>
      <c r="I7" s="18" t="str">
        <f>IFERROR(VLOOKUP(D7,DB!A:F,6,0),"")</f>
        <v>SCECO</v>
      </c>
      <c r="J7" s="18" t="str">
        <f>IFERROR(VLOOKUP(D7,DB!A:G,7,0),"")</f>
        <v>Dead</v>
      </c>
      <c r="K7" s="19" t="s">
        <v>39061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45949.979744444441</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45949.979744444441</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45949.979744444441</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45949.979744444441</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45949.979744444441</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45949.979744444441</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45949.979744444441</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45949.979744444441</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45949.979744444441</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45949.979744444441</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45949.979744444441</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45949.979744444441</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45949.979744444441</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45949.979744444441</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45949.979744444441</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45949.979744444441</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45949.979744444441</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45949.979744444441</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45949.979744444441</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45949.979744444441</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45949.979744444441</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45949.979744444441</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45949.979744444441</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45949.979744444441</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45949.979744444441</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45949.979744444441</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45949.979744444441</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45949.979744444441</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45949.979744444441</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45949.979744444441</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45949.979744444441</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45949.979744444441</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45949.979744444441</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45949.979744444441</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45949.979744444441</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45949.979744444441</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45949.979744444441</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45949.979744444441</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45949.979744444441</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45949.979744444441</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45949.979744444441</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45949.979744444441</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45949.979744444441</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45949.979744444441</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45949.979744444441</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45949.979744444441</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45949.979744444441</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45949.979744444441</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45949.979744444441</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45949.979744444441</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45949.979744444441</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45949.979744444441</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45949.979744444441</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45949.979744444441</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45949.979744444441</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45949.979744444441</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45949.979744444441</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45949.979744444441</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45949.979744444441</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45949.979744444441</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45949.979744444441</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45949.979744444441</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45949.979744444441</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45949.979744444441</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45949.979744444441</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45949.979744444441</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45949.979744444441</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45949.979744444441</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45949.979744444441</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45949.979744444441</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45949.979744444441</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45949.979744444441</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45949.979744444441</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45949.979744444441</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45949.979744444441</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45949.979744444441</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45949.979744444441</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45949.979744444441</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45949.979744444441</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45949.979744444441</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45949.979744444441</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45949.979744444441</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45949.979744444441</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sheetData>
  <dataValidations count="2">
    <dataValidation allowBlank="1" showInputMessage="1" showErrorMessage="1" sqref="E1" xr:uid="{4D935161-CDD3-4592-B877-3FB59C99E142}"/>
    <dataValidation type="list" allowBlank="1" showInputMessage="1" showErrorMessage="1" sqref="E3:E9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workbookViewId="0">
      <selection activeCell="A6" sqref="A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2" ca="1" si="0">IFERROR(NOW()-F2,"-")</f>
        <v>45949.979744444441</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45949.979744444441</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45949.979744444441</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45949.979744444441</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45949.979744444441</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45949.979744444441</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45949.979744444441</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45949.979744444441</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45949.979744444441</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45949.979744444441</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45949.979744444441</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45949.979744444441</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45949.979744444441</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45949.979744444441</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45949.979744444441</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45949.979744444441</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45949.979744444441</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45949.979744444441</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45949.979744444441</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45949.979744444441</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45949.979744444441</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45949.979744444441</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45949.979744444441</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45949.979744444441</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45949.979744444441</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45949.979744444441</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45949.979744444441</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45949.979744444441</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45949.979744444441</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45949.979744444441</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45949.979744444441</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45949.979744444441</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45949.979744444441</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45949.979744444441</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45949.979744444441</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45949.979744444441</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45949.979744444441</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45949.979744444441</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45949.979744444441</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45949.979744444441</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45949.979744444441</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45949.979744444441</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45949.979744444441</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45949.979744444441</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45949.979744444441</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45949.979744444441</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45949.979744444441</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45949.979744444441</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45949.979744444441</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45949.979744444441</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45949.979744444441</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45949.979744444441</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45949.979744444441</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45949.979744444441</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45949.979744444441</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45949.979744444441</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45949.979744444441</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45949.979744444441</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45949.979744444441</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45949.979744444441</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45949.979744444441</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45949.979744444441</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45949.979744444441</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45949.979744444441</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45949.979744444441</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45949.979744444441</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45949.979744444441</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45949.979744444441</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45949.979744444441</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45949.979744444441</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45949.979744444441</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45949.979744444441</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45949.979744444441</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45949.979744444441</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45949.979744444441</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45949.979744444441</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45949.979744444441</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45949.979744444441</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45949.979744444441</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45949.979744444441</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45949.979744444441</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45949.979744444441</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45949.979744444441</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45949.979744444441</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45949.979744444441</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45949.979744444441</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45949.979744444441</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45949.979744444441</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45949.979744444441</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45949.979744444441</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45949.979744444441</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45949.979744444441</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45949.979744444441</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45949.979744444441</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45949.979744444441</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45949.979744444441</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45949.979744444441</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45949.979744444441</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45949.979744444441</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45949.979744444441</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45949.979744444441</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45949.979744444441</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45949.979744444441</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45949.979744444441</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45949.979744444441</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45949.979744444441</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45949.979744444441</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45949.979744444441</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45949.979744444441</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45949.979744444441</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45949.979744444441</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45949.979744444441</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45949.979744444441</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45949.979744444441</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45949.979744444441</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45949.979744444441</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45949.979744444441</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45949.979744444441</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45949.979744444441</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45949.979744444441</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45949.979744444441</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45949.979744444441</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45949.979744444441</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45949.979744444441</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45949.979744444441</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45949.979744444441</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45949.979744444441</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45949.979744444441</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45949.979744444441</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45949.979744444441</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45949.979744444441</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45949.979744444441</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45949.979744444441</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45949.979744444441</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45949.979744444441</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45949.979744444441</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45949.979744444441</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45949.979744444441</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45949.979744444441</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45949.979744444441</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45949.979744444441</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45949.979744444441</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45949.979744444441</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45949.979744444441</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45949.979744444441</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45949.979744444441</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45949.979744444441</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45949.979744444441</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45949.979744444441</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45949.979744444441</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45949.979744444441</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45949.979744444441</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45949.979744444441</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45949.979744444441</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45949.979744444441</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45949.979744444441</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45949.979744444441</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45949.979744444441</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45949.979744444441</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45949.979744444441</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45949.979744444441</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45949.979744444441</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45949.979744444441</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45949.979744444441</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45949.979744444441</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45949.979744444441</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45949.979744444441</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45949.979744444441</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45949.979744444441</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45949.979744444441</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45949.979744444441</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45949.979744444441</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45949.979744444441</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45949.979744444441</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45949.979744444441</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45949.979744444441</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45949.979744444441</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45949.979744444441</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45949.979744444441</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45949.979744444441</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45949.979744444441</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45949.979744444441</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45949.979744444441</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45949.979744444441</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45949.979744444441</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45949.979744444441</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45949.979744444441</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45949.979744444441</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45949.979744444441</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45949.979744444441</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45949.979744444441</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45949.979744444441</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45949.979744444441</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45949.979744444441</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45949.979744444441</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45949.979744444441</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45949.979744444441</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45949.979744444441</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45949.979744444441</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45949.979744444441</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45949.979744444441</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45949.979744444441</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45949.979744444441</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45949.979744444441</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45949.979744444441</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45949.979744444441</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45949.979744444441</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45949.979744444441</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45949.979744444441</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45949.979744444441</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45949.979744444441</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45949.979744444441</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45949.979744444441</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45949.979744444441</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45949.979744444441</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45949.979744444441</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45949.979744444441</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45949.979744444441</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45949.979744444441</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45949.979744444441</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45949.979744444441</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45949.979744444441</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45949.979744444441</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45949.979744444441</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45949.979744444441</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45949.979744444441</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45949.979744444441</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45949.979744444441</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45949.979744444441</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45949.979744444441</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45949.979744444441</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45949.979744444441</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45949.979744444441</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45949.979744444441</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45949.979744444441</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45949.979744444441</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45949.979744444441</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45949.979744444441</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45949.979744444441</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45949.979744444441</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45949.979744444441</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45949.979744444441</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45949.979744444441</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45949.979744444441</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45949.979744444441</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45949.979744444441</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45949.979744444441</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45949.979744444441</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45949.979744444441</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45949.979744444441</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45949.979744444441</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45949.979744444441</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45949.979744444441</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45949.979744444441</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45949.979744444441</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45949.979744444441</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45949.979744444441</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45949.979744444441</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45949.979744444441</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45949.979744444441</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45949.979744444441</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45949.979744444441</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45949.979744444441</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45949.979744444441</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45949.979744444441</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45949.979744444441</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45949.979744444441</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45949.979744444441</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45949.979744444441</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45949.979744444441</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45949.979744444441</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45949.979744444441</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45949.979744444441</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45949.979744444441</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45949.979744444441</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45949.979744444441</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45949.979744444441</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45949.979744444441</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45949.979744444441</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45949.979744444441</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45949.979744444441</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45949.979744444441</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45949.979744444441</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45949.979744444441</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45949.979744444441</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45949.979744444441</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45949.979744444441</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45949.979744444441</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45949.979744444441</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45949.979744444441</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45949.979744444441</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45949.979744444441</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45949.979744444441</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45949.979744444441</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45949.979744444441</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45949.979744444441</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45949.979744444441</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45949.979744444441</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45949.979744444441</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45949.979744444441</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45949.979744444441</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45949.979744444441</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45949.979744444441</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45949.979744444441</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45949.979744444441</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45949.979744444441</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45949.979744444441</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45949.979744444441</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45949.979744444441</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45949.979744444441</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45949.979744444441</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45949.979744444441</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45949.979744444441</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45949.979744444441</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45949.979744444441</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45949.979744444441</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45949.979744444441</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45949.979744444441</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45949.979744444441</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45949.979744444441</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45949.979744444441</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45949.979744444441</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45949.979744444441</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45949.979744444441</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45949.979744444441</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45949.979744444441</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45949.979744444441</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45949.979744444441</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45949.979744444441</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45949.979744444441</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45949.979744444441</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45949.979744444441</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45949.979744444441</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45949.979744444441</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45949.979744444441</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45949.979744444441</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45949.979744444441</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45949.979744444441</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45949.979744444441</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45949.979744444441</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45949.979744444441</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45949.979744444441</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45949.979744444441</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45949.979744444441</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45949.979744444441</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45949.979744444441</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45949.979744444441</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45949.979744444441</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45949.979744444441</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45949.979744444441</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45949.979744444441</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45949.979744444441</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45949.979744444441</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45949.979744444441</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45949.979744444441</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45949.979744444441</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45949.979744444441</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45949.979744444441</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45949.979744444441</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45949.979744444441</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45949.979744444441</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45949.979744444441</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45949.979744444441</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45949.979744444441</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45949.979744444441</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45949.979744444441</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45949.979744444441</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45949.979744444441</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45949.979744444441</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45949.979744444441</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45949.979744444441</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45949.979744444441</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45949.979744444441</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45949.979744444441</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45949.979744444441</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45949.979744444441</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45949.979744444441</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45949.979744444441</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45949.979744444441</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45949.979744444441</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45949.979744444441</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45949.979744444441</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45949.979744444441</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45949.979744444441</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45949.979744444441</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45949.979744444441</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45949.979744444441</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45949.979744444441</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45949.979744444441</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45949.979744444441</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45949.979744444441</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45949.979744444441</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45949.979744444441</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45949.979744444441</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45949.979744444441</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45949.979744444441</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45949.979744444441</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45949.979744444441</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45949.979744444441</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45949.979744444441</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45949.979744444441</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45949.979744444441</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45949.979744444441</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45949.979744444441</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45949.979744444441</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45949.979744444441</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45949.979744444441</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45949.979744444441</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45949.979744444441</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45949.979744444441</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45949.979744444441</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45949.979744444441</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45949.979744444441</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45949.979744444441</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45949.979744444441</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45949.979744444441</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45949.979744444441</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45949.979744444441</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45949.979744444441</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45949.979744444441</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45949.979744444441</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45949.979744444441</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45949.979744444441</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45949.979744444441</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45949.979744444441</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45949.979744444441</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45949.979744444441</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45949.979744444441</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45949.979744444441</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45949.979744444441</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45949.979744444441</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45949.979744444441</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45949.979744444441</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45949.979744444441</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45949.979744444441</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45949.979744444441</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45949.979744444441</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45949.979744444441</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45949.979744444441</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45949.979744444441</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45949.979744444441</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45949.979744444441</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45949.979744444441</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45949.979744444441</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45949.979744444441</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45949.979744444441</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45949.979744444441</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45949.979744444441</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45949.979744444441</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45949.979744444441</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45949.979744444441</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45949.979744444441</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45949.979744444441</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45949.979744444441</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45949.979744444441</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45949.979744444441</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45949.979744444441</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45949.979744444441</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45949.979744444441</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45949.979744444441</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45949.979744444441</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45949.979744444441</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45949.979744444441</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45949.979744444441</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45949.979744444441</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45949.979744444441</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45949.979744444441</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45949.979744444441</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45949.979744444441</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45949.979744444441</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45949.979744444441</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45949.979744444441</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45949.979744444441</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45949.979744444441</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45949.979744444441</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45949.979744444441</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45949.979744444441</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45949.979744444441</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45949.979744444441</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45949.979744444441</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45949.979744444441</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45949.979744444441</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45949.979744444441</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45949.979744444441</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45949.979744444441</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45949.979744444441</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45949.979744444441</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45949.979744444441</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45949.979744444441</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45949.979744444441</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45949.979744444441</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45949.979744444441</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45949.979744444441</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45949.979744444441</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45949.979744444441</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45949.979744444441</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45949.979744444441</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45949.979744444441</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45949.979744444441</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45949.979744444441</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45949.979744444441</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45949.979744444441</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45949.979744444441</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45949.979744444441</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45949.979744444441</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45949.979744444441</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45949.979744444441</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45949.979744444441</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45949.979744444441</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45949.979744444441</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45949.979744444441</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45949.979744444441</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45949.979744444441</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45949.979744444441</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45949.979744444441</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45949.979744444441</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45949.979744444441</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45949.979744444441</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45949.979744444441</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45949.979744444441</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45949.979744444441</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45949.979744444441</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45949.979744444441</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45949.979744444441</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45949.979744444441</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45949.979744444441</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45949.979744444441</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45949.979744444441</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45949.979744444441</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45949.979744444441</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45949.979744444441</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45949.979744444441</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45949.979744444441</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45949.979744444441</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45949.979744444441</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45949.979744444441</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45949.979744444441</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45949.979744444441</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45949.979744444441</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45949.979744444441</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45949.979744444441</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45949.979744444441</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45949.979744444441</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45949.979744444441</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45949.979744444441</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45949.979744444441</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45949.979744444441</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45949.979744444441</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45949.979744444441</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45949.979744444441</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45949.979744444441</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45949.979744444441</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45949.979744444441</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45949.979744444441</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45949.979744444441</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45949.979744444441</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45949.979744444441</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45949.979744444441</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45949.979744444441</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45949.979744444441</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45949.979744444441</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45949.979744444441</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45949.979744444441</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45949.979744444441</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45949.979744444441</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45949.979744444441</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45949.979744444441</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45949.979744444441</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45949.979744444441</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45949.979744444441</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45949.979744444441</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45949.979744444441</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45949.979744444441</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45949.979744444441</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45949.979744444441</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45949.979744444441</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45949.979744444441</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45949.979744444441</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45949.979744444441</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45949.979744444441</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45949.979744444441</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45949.979744444441</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45949.979744444441</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45949.979744444441</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45949.979744444441</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45949.979744444441</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45949.979744444441</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45949.979744444441</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45949.979744444441</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45949.979744444441</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45949.979744444441</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45949.979744444441</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45949.979744444441</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45949.979744444441</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45949.979744444441</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45949.979744444441</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45949.979744444441</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45949.979744444441</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45949.979744444441</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45949.979744444441</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45949.979744444441</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45949.979744444441</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45949.979744444441</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45949.979744444441</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45949.979744444441</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45949.979744444441</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45949.979744444441</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45949.979744444441</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45949.979744444441</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45949.979744444441</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45949.979744444441</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45949.979744444441</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45949.979744444441</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45949.979744444441</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45949.979744444441</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45949.979744444441</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45949.979744444441</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45949.979744444441</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45949.979744444441</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45949.979744444441</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45949.979744444441</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45949.979744444441</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45949.979744444441</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45949.979744444441</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45949.979744444441</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45949.979744444441</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45949.979744444441</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45949.979744444441</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45949.979744444441</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45949.979744444441</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45949.979744444441</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45949.979744444441</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45949.979744444441</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45949.979744444441</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45949.979744444441</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45949.979744444441</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45949.979744444441</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45949.979744444441</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45949.979744444441</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45949.979744444441</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45949.979744444441</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45949.979744444441</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45949.979744444441</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45949.979744444441</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45949.979744444441</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45949.979744444441</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45949.979744444441</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45949.979744444441</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45949.979744444441</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45949.979744444441</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45949.979744444441</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45949.979744444441</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45949.979744444441</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45949.979744444441</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45949.979744444441</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45949.979744444441</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45949.979744444441</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45949.979744444441</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45949.979744444441</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45949.979744444441</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45949.979744444441</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45949.979744444441</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45949.979744444441</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45949.979744444441</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45949.979744444441</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45949.979744444441</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45949.979744444441</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45949.979744444441</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45949.979744444441</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45949.979744444441</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45949.979744444441</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45949.979744444441</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45949.979744444441</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45949.979744444441</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45949.979744444441</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45949.979744444441</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45949.979744444441</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45949.979744444441</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45949.979744444441</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45949.979744444441</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45949.979744444441</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45949.979744444441</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45949.979744444441</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45949.979744444441</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45949.979744444441</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45949.979744444441</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45949.979744444441</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45949.979744444441</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45949.979744444441</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45949.979744444441</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45949.979744444441</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45949.979744444441</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45949.979744444441</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45949.979744444441</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45949.979744444441</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45949.979744444441</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45949.979744444441</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45949.979744444441</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45949.979744444441</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45949.979744444441</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45949.979744444441</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45949.979744444441</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45949.979744444441</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45949.979744444441</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45949.979744444441</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45949.979744444441</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45949.979744444441</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45949.979744444441</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45949.979744444441</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45949.979744444441</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45949.979744444441</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45949.979744444441</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45949.979744444441</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45949.979744444441</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45949.979744444441</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45949.979744444441</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45949.979744444441</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45949.979744444441</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45949.979744444441</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45949.979744444441</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45949.979744444441</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45949.979744444441</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45949.979744444441</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45949.979744444441</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45949.979744444441</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45949.979744444441</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45949.979744444441</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45949.979744444441</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45949.979744444441</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45949.979744444441</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45949.979744444441</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45949.979744444441</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45949.979744444441</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45949.979744444441</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45949.979744444441</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45949.979744444441</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45949.979744444441</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45949.979744444441</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45949.979744444441</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45949.979744444441</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45949.979744444441</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45949.979744444441</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45949.979744444441</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45949.979744444441</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45949.979744444441</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45949.979744444441</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45949.979744444441</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45949.979744444441</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45949.979744444441</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45949.979744444441</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45949.979744444441</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45949.979744444441</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45949.979744444441</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45949.979744444441</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45949.979744444441</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45949.979744444441</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45949.979744444441</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45949.979744444441</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45949.979744444441</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45949.979744444441</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45949.979744444441</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45949.979744444441</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45949.979744444441</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45949.979744444441</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45949.979744444441</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45949.979744444441</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45949.979744444441</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45949.979744444441</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45949.979744444441</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45949.979744444441</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45949.979744444441</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45949.979744444441</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45949.979744444441</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45949.979744444441</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45949.979744444441</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45949.979744444441</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45949.979744444441</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45949.979744444441</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45949.979744444441</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45949.979744444441</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45949.979744444441</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45949.979744444441</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45949.979744444441</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45949.979744444441</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45949.979744444441</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45949.979744444441</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45949.979744444441</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45949.979744444441</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45949.979744444441</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45949.979744444441</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45949.979744444441</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45949.979744444441</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45949.979744444441</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45949.979744444441</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45949.979744444441</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45949.979744444441</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45949.979744444441</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45949.979744444441</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45949.979744444441</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45949.979744444441</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45949.979744444441</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45949.979744444441</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45949.979744444441</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45949.979744444441</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45949.979744444441</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45949.979744444441</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45949.979744444441</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45949.979744444441</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45949.979744444441</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45949.979744444441</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45949.979744444441</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45949.979744444441</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45949.979744444441</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45949.979744444441</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45949.979744444441</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45949.979744444441</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45949.979744444441</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45949.979744444441</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45949.979744444441</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45949.979744444441</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45949.979744444441</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45949.979744444441</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45949.979744444441</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45949.979744444441</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45949.979744444441</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45949.979744444441</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45949.979744444441</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45949.979744444441</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45949.979744444441</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45949.979744444441</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45949.979744444441</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45949.979744444441</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45949.979744444441</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45949.979744444441</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45949.979744444441</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45949.979744444441</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45949.979744444441</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45949.979744444441</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45949.979744444441</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45949.979744444441</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45949.979744444441</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45949.979744444441</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45949.979744444441</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45949.979744444441</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45949.979744444441</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45949.979744444441</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45949.979744444441</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45949.979744444441</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45949.979744444441</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45949.979744444441</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45949.979744444441</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45949.979744444441</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45949.979744444441</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45949.979744444441</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45949.979744444441</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45949.979744444441</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45949.979744444441</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45949.979744444441</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45949.979744444441</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45949.979744444441</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45949.979744444441</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45949.979744444441</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45949.979744444441</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45949.979744444441</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45949.979744444441</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45949.979744444441</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45949.979744444441</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45949.979744444441</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45949.979744444441</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45949.979744444441</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45949.979744444441</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45949.979744444441</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45949.979744444441</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45949.979744444441</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45949.979744444441</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45949.979744444441</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45949.979744444441</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45949.979744444441</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45949.979744444441</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45949.979744444441</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45949.979744444441</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45949.979744444441</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45949.979744444441</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45949.979744444441</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45949.979744444441</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45949.979744444441</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45949.979744444441</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45949.979744444441</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45949.979744444441</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45949.979744444441</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45949.979744444441</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45949.979744444441</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45949.979744444441</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45949.979744444441</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45949.979744444441</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45949.979744444441</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45949.979744444441</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45949.979744444441</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45949.979744444441</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45949.979744444441</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45949.979744444441</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45949.979744444441</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45949.979744444441</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45949.979744444441</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45949.979744444441</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45949.979744444441</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45949.979744444441</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45949.979744444441</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45949.979744444441</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45949.979744444441</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45949.979744444441</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45949.979744444441</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45949.979744444441</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45949.979744444441</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45949.979744444441</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45949.979744444441</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45949.979744444441</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45949.979744444441</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45949.979744444441</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45949.979744444441</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45949.979744444441</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45949.979744444441</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45949.979744444441</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45949.979744444441</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45949.979744444441</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45949.979744444441</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45949.979744444441</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45949.979744444441</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45949.979744444441</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45949.979744444441</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45949.979744444441</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45949.979744444441</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45949.979744444441</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45949.979744444441</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45949.979744444441</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45949.979744444441</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45949.979744444441</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45949.979744444441</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45949.979744444441</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45949.979744444441</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45949.979744444441</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45949.979744444441</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45949.979744444441</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45949.979744444441</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45949.979744444441</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45949.979744444441</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45949.979744444441</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45949.979744444441</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45949.979744444441</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45949.979744444441</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45949.979744444441</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45949.979744444441</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45949.979744444441</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45949.979744444441</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45949.979744444441</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45949.979744444441</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45949.979744444441</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45949.979744444441</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45949.979744444441</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45949.979744444441</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45949.979744444441</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45949.979744444441</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45949.979744444441</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45949.979744444441</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45949.979744444441</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45949.979744444441</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45949.979744444441</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45949.979744444441</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45949.979744444441</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45949.979744444441</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45949.979744444441</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45949.979744444441</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45949.979744444441</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45949.979744444441</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45949.979744444441</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45949.979744444441</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45949.979744444441</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45949.979744444441</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45949.979744444441</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45949.979744444441</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45949.979744444441</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45949.979744444441</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45949.979744444441</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45949.979744444441</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45949.979744444441</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45949.979744444441</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45949.979744444441</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45949.979744444441</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45949.979744444441</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45949.979744444441</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45949.979744444441</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45949.979744444441</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45949.979744444441</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45949.979744444441</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45949.979744444441</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45949.979744444441</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45949.979744444441</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45949.979744444441</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45949.979744444441</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45949.979744444441</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45949.979744444441</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45949.979744444441</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45949.979744444441</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45949.979744444441</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45949.979744444441</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45949.979744444441</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45949.979744444441</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45949.979744444441</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45949.979744444441</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45949.979744444441</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45949.979744444441</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45949.979744444441</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45949.979744444441</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45949.979744444441</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45949.979744444441</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45949.979744444441</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45949.979744444441</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45949.979744444441</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45949.979744444441</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45949.979744444441</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45949.979744444441</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45949.979744444441</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45949.979744444441</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45949.979744444441</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45949.979744444441</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45949.979744444441</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45949.979744444441</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45949.979744444441</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45949.979744444441</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45949.979744444441</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45949.979744444441</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45949.979744444441</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45949.979744444441</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45949.979744444441</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45949.979744444441</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45949.979744444441</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45949.979744444441</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45949.979744444441</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45949.979744444441</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45949.979744444441</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45949.979744444441</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45949.979744444441</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45949.979744444441</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45949.979744444441</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45949.979744444441</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45949.979744444441</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45949.979744444441</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45949.979744444441</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45949.979744444441</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45949.979744444441</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45949.979744444441</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45949.979744444441</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45949.979744444441</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45949.979744444441</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45949.979744444441</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45949.979744444441</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45949.979744444441</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45949.979744444441</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45949.979744444441</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45949.979744444441</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45949.979744444441</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45949.979744444441</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45949.979744444441</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45949.979744444441</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45949.979744444441</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45949.979744444441</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45949.979744444441</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45949.979744444441</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45949.979744444441</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45949.979744444441</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45949.979744444441</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45949.979744444441</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45949.979744444441</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45949.979744444441</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45949.979744444441</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45949.979744444441</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45949.979744444441</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45949.979744444441</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45949.979744444441</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45949.979744444441</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45949.979744444441</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45949.979744444441</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45949.979744444441</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45949.979744444441</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45949.979744444441</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45949.979744444441</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45949.979744444441</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45949.979744444441</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45949.979744444441</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45949.979744444441</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45949.979744444441</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45949.979744444441</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45949.979744444441</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45949.979744444441</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45949.979744444441</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45949.979744444441</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45949.979744444441</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45949.979744444441</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45949.979744444441</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45949.979744444441</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45949.979744444441</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45949.979744444441</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45949.979744444441</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45949.979744444441</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45949.979744444441</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45949.979744444441</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45949.979744444441</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45949.979744444441</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45949.979744444441</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45949.979744444441</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45949.979744444441</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45949.979744444441</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45949.979744444441</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45949.979744444441</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45949.979744444441</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45949.979744444441</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45949.979744444441</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45949.979744444441</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45949.979744444441</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45949.979744444441</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45949.979744444441</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45949.979744444441</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45949.979744444441</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45949.979744444441</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45949.979744444441</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45949.979744444441</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45949.979744444441</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45949.979744444441</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45949.979744444441</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45949.979744444441</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45949.979744444441</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45949.979744444441</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45949.979744444441</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45949.979744444441</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45949.979744444441</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45949.979744444441</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45949.979744444441</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45949.979744444441</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45949.979744444441</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45949.979744444441</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45949.979744444441</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45949.979744444441</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45949.979744444441</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45949.979744444441</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4"/>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39062</v>
      </c>
      <c r="B2" s="98" t="str">
        <f>IFERROR(VLOOKUP(D2,DB!A:K,11,0),"")</f>
        <v>R4</v>
      </c>
      <c r="C2" s="99">
        <v>1</v>
      </c>
      <c r="D2" s="95" t="s">
        <v>35082</v>
      </c>
      <c r="E2" s="100" t="s">
        <v>38964</v>
      </c>
      <c r="F2" s="101">
        <v>45703.480717592596</v>
      </c>
      <c r="G2" s="102">
        <f ca="1">IFERROR(NOW()-F2,"")</f>
        <v>246.49902685184497</v>
      </c>
      <c r="H2" s="101">
        <v>45703.474768518521</v>
      </c>
      <c r="I2" s="98" t="str">
        <f>IFERROR(VLOOKUP(D2,DB!A:F,6,0),"")</f>
        <v>SCECO</v>
      </c>
      <c r="J2" s="98" t="str">
        <f>IFERROR(VLOOKUP(D2,DB!A:G,7,0),"")</f>
        <v>Dead</v>
      </c>
      <c r="K2" s="103" t="s">
        <v>39063</v>
      </c>
      <c r="L2" s="95" t="str">
        <f>IFERROR(VLOOKUP(D2,DB!A:I,9,0),"")</f>
        <v>Latis</v>
      </c>
    </row>
    <row r="3" spans="1:16" ht="15" customHeight="1">
      <c r="A3" s="121"/>
      <c r="B3" s="121" t="str">
        <f>IFERROR(VLOOKUP(D3,DB!A:K,11,0),"")</f>
        <v/>
      </c>
      <c r="C3" s="122"/>
      <c r="D3" s="123"/>
      <c r="E3" s="100"/>
      <c r="F3" s="125"/>
      <c r="G3" s="126">
        <f ca="1">IFERROR(NOW()-F3,"")</f>
        <v>45949.979744444441</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45949.979744444441</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45949.979744444441</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45949.979744444441</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45949.979744444441</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45949.979744444441</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45949.979744444441</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45949.979744444441</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45949.979744444441</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45949.979744444441</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45949.979744444441</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45949.979744444441</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45949.979744444441</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45949.979744444441</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45949.979744444441</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45949.979744444441</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45949.979744444441</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45949.979744444441</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45949.979744444441</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45949.979744444441</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45949.979744444441</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45949.979744444441</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45949.979744444441</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45949.979744444441</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45949.979744444441</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45949.979744444441</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45949.979744444441</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45949.979744444441</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45949.979744444441</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45949.979744444441</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45949.979744444441</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45949.979744444441</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45949.979744444441</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45949.979744444441</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45949.979744444441</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45949.979744444441</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45949.979744444441</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45949.979744444441</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45949.979744444441</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45949.979744444441</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45949.979744444441</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45949.979744444441</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45949.979744444441</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45949.979744444441</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45949.979744444441</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45949.979744444441</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45949.979744444441</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45949.979744444441</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45949.979744444441</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45949.979744444441</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45949.979744444441</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45949.979744444441</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45949.979744444441</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45949.979744444441</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45949.979744444441</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45949.979744444441</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45949.979744444441</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45949.979744444441</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45949.979744444441</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45949.979744444441</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45949.979744444441</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45949.979744444441</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45949.979744444441</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45949.979744444441</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45949.979744444441</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45949.979744444441</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45949.979744444441</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45949.979744444441</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45949.979744444441</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45949.979744444441</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45949.979744444441</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45949.979744444441</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45949.979744444441</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45949.979744444441</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45949.979744444441</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45949.979744444441</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45949.979744444441</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45949.979744444441</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45949.979744444441</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45949.979744444441</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45949.979744444441</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45949.979744444441</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45949.979744444441</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45949.979744444441</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45949.979744444441</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45949.979744444441</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45949.979744444441</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45949.979744444441</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45949.979744444441</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45949.979744444441</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45949.979744444441</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45949.979744444441</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45949.979744444441</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45949.979744444441</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45949.979744444441</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45949.979744444441</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45949.979744444441</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45949.979744444441</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45949.979744444441</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45949.979744444441</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45949.979744444441</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45949.979744444441</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45949.979744444441</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45949.979744444441</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45949.979744444441</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45949.979744444441</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45949.979744444441</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45949.979744444441</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45949.979744444441</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45949.979744444441</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45949.979744444441</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45949.979744444441</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45949.979744444441</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45949.979744444441</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45949.979744444441</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45949.979744444441</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45949.979744444441</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45949.979744444441</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45949.979744444441</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45949.979744444441</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45949.979744444441</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45949.979744444441</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45949.979744444441</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45949.979744444441</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45949.979744444441</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45949.979744444441</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45949.979744444441</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45949.979744444441</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45949.979744444441</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45949.979744444441</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45949.979744444441</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45949.979744444441</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45949.979744444441</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45949.979744444441</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45949.979744444441</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45949.979744444441</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45949.979744444441</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45949.979744444441</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45949.979744444441</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45949.979744444441</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45949.979744444441</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45949.979744444441</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45949.979744444441</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45949.979744444441</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45949.979744444441</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45949.979744444441</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45949.979744444441</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45949.979744444441</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45949.979744444441</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45949.979744444441</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45949.979744444441</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45949.979744444441</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45949.979744444441</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45949.979744444441</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45949.979744444441</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45949.979744444441</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45949.979744444441</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45949.979744444441</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45949.979744444441</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45949.979744444441</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45949.979744444441</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45949.979744444441</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45949.979744444441</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45949.979744444441</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45949.979744444441</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45949.979744444441</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45949.979744444441</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45949.979744444441</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45949.979744444441</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45949.979744444441</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45949.979744444441</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45949.979744444441</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45949.979744444441</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45949.979744444441</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45949.979744444441</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45949.979744444441</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45949.979744444441</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45949.979744444441</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45949.979744444441</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45949.979744444441</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45949.979744444441</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45949.979744444441</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45949.979744444441</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45949.979744444441</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45949.979744444441</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45949.979744444441</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45949.979744444441</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45949.979744444441</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45949.979744444441</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45949.979744444441</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45949.979744444441</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45949.979744444441</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45949.979744444441</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45949.979744444441</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45949.979744444441</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45949.979744444441</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45949.979744444441</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45949.979744444441</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45949.979744444441</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45949.979744444441</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45949.979744444441</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45949.979744444441</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45949.979744444441</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45949.979744444441</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45949.979744444441</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45949.979744444441</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45949.979744444441</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45949.979744444441</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45949.979744444441</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45949.979744444441</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45949.979744444441</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45949.979744444441</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45949.979744444441</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45949.979744444441</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45949.979744444441</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45949.979744444441</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45949.979744444441</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45949.979744444441</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45949.979744444441</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45949.979744444441</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45949.979744444441</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45949.979744444441</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45949.979744444441</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45949.979744444441</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45949.979744444441</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45949.979744444441</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45949.979744444441</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45949.979744444441</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45949.979744444441</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45949.979744444441</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45949.979744444441</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45949.979744444441</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45949.979744444441</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45949.979744444441</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45949.979744444441</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45949.979744444441</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45949.979744444441</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45949.979744444441</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45949.979744444441</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45949.979744444441</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45949.979744444441</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45949.979744444441</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45949.979744444441</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45949.979744444441</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45949.979744444441</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45949.979744444441</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45949.979744444441</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45949.979744444441</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45949.979744444441</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45949.979744444441</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45949.979744444441</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45949.979744444441</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45949.979744444441</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45949.979744444441</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45949.979744444441</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45949.979744444441</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45949.979744444441</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45949.979744444441</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45949.979744444441</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45949.979744444441</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45949.979744444441</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45949.979744444441</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45949.979744444441</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45949.979744444441</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45949.979744444441</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45949.979744444441</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45949.979744444441</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45949.979744444441</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45949.979744444441</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45949.979744444441</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45949.979744444441</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45949.979744444441</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45949.979744444441</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45949.979744444441</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45949.979744444441</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45949.979744444441</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45949.979744444441</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45949.979744444441</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45949.979744444441</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45949.979744444441</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45949.979744444441</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45949.979744444441</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45949.979744444441</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45949.979744444441</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45949.979744444441</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45949.979744444441</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45949.979744444441</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45949.979744444441</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45949.979744444441</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45949.979744444441</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45949.979744444441</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45949.979744444441</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45949.979744444441</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45949.979744444441</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45949.979744444441</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45949.979744444441</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45949.979744444441</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45949.979744444441</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45949.979744444441</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45949.979744444441</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45949.979744444441</v>
      </c>
      <c r="H303" s="125"/>
      <c r="I303" s="121" t="str">
        <f>IFERROR(VLOOKUP(D303,DB!A:F,6,0),"")</f>
        <v/>
      </c>
      <c r="J303" s="121" t="str">
        <f>IFERROR(VLOOKUP(D303,DB!A:G,7,0),"")</f>
        <v/>
      </c>
      <c r="K303" s="127"/>
      <c r="L303" s="123" t="str">
        <f>IFERROR(VLOOKUP(D303,DB!A:I,9,0),"")</f>
        <v/>
      </c>
    </row>
    <row r="304" spans="1:12" ht="15" customHeight="1">
      <c r="A304" s="128"/>
      <c r="B304" s="128" t="str">
        <f>IFERROR(VLOOKUP(D304,DB!A:K,11,0),"")</f>
        <v/>
      </c>
      <c r="C304" s="129"/>
      <c r="D304" s="130"/>
      <c r="E304" s="131"/>
      <c r="F304" s="132"/>
      <c r="G304" s="133">
        <f ca="1">IFERROR(NOW()-F304,"")</f>
        <v>45949.979744444441</v>
      </c>
      <c r="H304" s="132"/>
      <c r="I304" s="128" t="str">
        <f>IFERROR(VLOOKUP(D304,DB!A:F,6,0),"")</f>
        <v/>
      </c>
      <c r="J304" s="128" t="str">
        <f>IFERROR(VLOOKUP(D304,DB!A:G,7,0),"")</f>
        <v/>
      </c>
      <c r="K304" s="134"/>
      <c r="L304" s="130" t="str">
        <f>IFERROR(VLOOKUP(D304,DB!A:I,9,0),"")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9"/>
  <sheetViews>
    <sheetView workbookViewId="0">
      <selection activeCell="D7" sqref="D7"/>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7.69921875" style="40" customWidth="1"/>
    <col min="6" max="6" width="15.19921875" style="41" customWidth="1"/>
    <col min="7" max="7" width="8.398437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1" t="s">
        <v>38953</v>
      </c>
      <c r="B1" s="151" t="s">
        <v>38954</v>
      </c>
      <c r="C1" s="151" t="s">
        <v>38955</v>
      </c>
      <c r="D1" s="151" t="s">
        <v>144</v>
      </c>
      <c r="E1" s="151" t="s">
        <v>38956</v>
      </c>
      <c r="F1" s="152" t="s">
        <v>38957</v>
      </c>
      <c r="G1" s="153" t="s">
        <v>38958</v>
      </c>
      <c r="H1" s="152" t="s">
        <v>38959</v>
      </c>
      <c r="I1" s="151" t="s">
        <v>38960</v>
      </c>
      <c r="J1" s="151" t="s">
        <v>38961</v>
      </c>
      <c r="K1" s="151" t="s">
        <v>38962</v>
      </c>
      <c r="L1" s="151" t="s">
        <v>8</v>
      </c>
      <c r="M1" s="96"/>
    </row>
    <row r="2" spans="1:13" ht="15">
      <c r="A2" s="37" t="s">
        <v>39064</v>
      </c>
      <c r="B2" s="37" t="str">
        <f>IFERROR(VLOOKUP(D2,DB!A:K,11,0),"")</f>
        <v>R5</v>
      </c>
      <c r="C2" s="37">
        <v>3</v>
      </c>
      <c r="D2" s="120" t="s">
        <v>36000</v>
      </c>
      <c r="E2" s="37" t="s">
        <v>38964</v>
      </c>
      <c r="F2" s="38">
        <v>45891.832060185188</v>
      </c>
      <c r="G2" s="150">
        <f ca="1">IFERROR(NOW()-F2,"")</f>
        <v>58.147684259252856</v>
      </c>
      <c r="H2" s="38">
        <v>45891.790393518517</v>
      </c>
      <c r="I2" s="37" t="str">
        <f>IFERROR(VLOOKUP(D2,DB!A:F,6,0),"")</f>
        <v>Generator-SG</v>
      </c>
      <c r="J2" s="37" t="str">
        <f>IFERROR(VLOOKUP(D2,DB!A:G,7,0),"")</f>
        <v>Vandalized</v>
      </c>
      <c r="K2" s="37" t="s">
        <v>39065</v>
      </c>
      <c r="L2" s="37" t="str">
        <f>IFERROR(VLOOKUP(D2,DB!A:I,9,0),"")</f>
        <v>Latis</v>
      </c>
      <c r="M2" s="119"/>
    </row>
    <row r="3" spans="1:13" ht="30.75">
      <c r="A3" s="37" t="s">
        <v>39066</v>
      </c>
      <c r="B3" s="37" t="str">
        <f>IFERROR(VLOOKUP(D3,DB!A:K,11,0),"")</f>
        <v>R5</v>
      </c>
      <c r="C3" s="37">
        <v>1</v>
      </c>
      <c r="D3" s="37" t="s">
        <v>31295</v>
      </c>
      <c r="E3" s="37" t="s">
        <v>39049</v>
      </c>
      <c r="F3" s="38">
        <v>45926.188877314817</v>
      </c>
      <c r="G3" s="150">
        <f t="shared" ref="G3" ca="1" si="0">IFERROR(NOW()-F3,"")</f>
        <v>23.79086712962453</v>
      </c>
      <c r="H3" s="38">
        <v>45926.158159722225</v>
      </c>
      <c r="I3" s="37" t="str">
        <f>IFERROR(VLOOKUP(D3,DB!A:F,6,0),"")</f>
        <v>SCECO</v>
      </c>
      <c r="J3" s="37" t="str">
        <f>IFERROR(VLOOKUP(D3,DB!A:G,7,0),"")</f>
        <v>Good</v>
      </c>
      <c r="K3" s="37" t="s">
        <v>39067</v>
      </c>
      <c r="L3" s="37" t="str">
        <f>IFERROR(VLOOKUP(D3,DB!A:I,9,0),"")</f>
        <v>Latis</v>
      </c>
      <c r="M3" s="119"/>
    </row>
    <row r="4" spans="1:13" ht="30.75">
      <c r="A4" s="37" t="s">
        <v>39068</v>
      </c>
      <c r="B4" s="37" t="str">
        <f>IFERROR(VLOOKUP(D4,DB!A:K,11,0),"")</f>
        <v>R5</v>
      </c>
      <c r="C4" s="37">
        <v>2</v>
      </c>
      <c r="D4" s="37" t="s">
        <v>31159</v>
      </c>
      <c r="E4" s="37" t="s">
        <v>38964</v>
      </c>
      <c r="F4" s="38">
        <v>45944.771574074075</v>
      </c>
      <c r="G4" s="39">
        <f t="shared" ref="G4" ca="1" si="1">IFERROR(NOW()-F4,"")</f>
        <v>5.2081703703661333</v>
      </c>
      <c r="H4" s="38">
        <v>45944.676192129627</v>
      </c>
      <c r="I4" s="37" t="str">
        <f>IFERROR(VLOOKUP(D4,DB!A:F,6,0),"")</f>
        <v>SCECO</v>
      </c>
      <c r="J4" s="37" t="str">
        <f>IFERROR(VLOOKUP(D4,DB!A:G,7,0),"")</f>
        <v>Dead</v>
      </c>
      <c r="K4" s="37" t="s">
        <v>39069</v>
      </c>
      <c r="L4" s="37" t="str">
        <f>IFERROR(VLOOKUP(D4,DB!A:I,9,0),"")</f>
        <v>Latis</v>
      </c>
    </row>
    <row r="5" spans="1:13" ht="30.75">
      <c r="A5" s="163" t="s">
        <v>39070</v>
      </c>
      <c r="B5" s="163" t="str">
        <f>IFERROR(VLOOKUP(D5,DB!A:K,11,0),"")</f>
        <v>R5</v>
      </c>
      <c r="C5" s="163">
        <v>1</v>
      </c>
      <c r="D5" s="163" t="s">
        <v>34747</v>
      </c>
      <c r="E5" s="163" t="s">
        <v>39049</v>
      </c>
      <c r="F5" s="164">
        <v>45948.661111111112</v>
      </c>
      <c r="G5" s="165">
        <f ca="1">IFERROR(NOW()-F5,"")</f>
        <v>1.3186333333287621</v>
      </c>
      <c r="H5" s="164">
        <v>45948.661111111112</v>
      </c>
      <c r="I5" s="163" t="str">
        <f>IFERROR(VLOOKUP(D5,DB!A:F,6,0),"")</f>
        <v>SCECO</v>
      </c>
      <c r="J5" s="163" t="str">
        <f>IFERROR(VLOOKUP(D5,DB!A:G,7,0),"")</f>
        <v>Dead</v>
      </c>
      <c r="K5" s="163" t="s">
        <v>39071</v>
      </c>
      <c r="L5" s="163" t="str">
        <f>IFERROR(VLOOKUP(D5,DB!A:I,9,0),"")</f>
        <v>Latis</v>
      </c>
    </row>
    <row r="6" spans="1:13" s="119" customFormat="1" ht="15">
      <c r="A6" s="163" t="s">
        <v>39072</v>
      </c>
      <c r="B6" s="163" t="str">
        <f>IFERROR(VLOOKUP(D6,DB!A:K,11,0),"")</f>
        <v>R5</v>
      </c>
      <c r="C6" s="163">
        <v>1</v>
      </c>
      <c r="D6" s="163" t="s">
        <v>29482</v>
      </c>
      <c r="E6" s="163" t="s">
        <v>38964</v>
      </c>
      <c r="F6" s="164">
        <v>45949.917523148149</v>
      </c>
      <c r="G6" s="165">
        <f ca="1">IFERROR(NOW()-F6,"")</f>
        <v>6.2221296291681938E-2</v>
      </c>
      <c r="H6" s="164">
        <v>45949.969641203701</v>
      </c>
      <c r="I6" s="163" t="str">
        <f>IFERROR(VLOOKUP(D6,DB!A:F,6,0),"")</f>
        <v>Generator-SG</v>
      </c>
      <c r="J6" s="163" t="str">
        <f>IFERROR(VLOOKUP(D6,DB!A:G,7,0),"")</f>
        <v>Vandalized</v>
      </c>
      <c r="K6" s="163" t="s">
        <v>39073</v>
      </c>
      <c r="L6" s="163" t="str">
        <f>IFERROR(VLOOKUP(D6,DB!A:I,9,0),"")</f>
        <v>Latis</v>
      </c>
    </row>
    <row r="7" spans="1:13" ht="15">
      <c r="A7" s="163"/>
      <c r="B7" s="163" t="str">
        <f>IFERROR(VLOOKUP(D7,DB!A:K,11,0),"")</f>
        <v/>
      </c>
      <c r="C7" s="163"/>
      <c r="D7" s="163"/>
      <c r="E7" s="163"/>
      <c r="F7" s="164"/>
      <c r="G7" s="165">
        <f ca="1">IFERROR(NOW()-F7,"")</f>
        <v>45949.979744444441</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45949.979744444441</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45949.979744444441</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45949.979744444441</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45949.979744444441</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45949.979744444441</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45949.979744444441</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45949.979744444441</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45949.979744444441</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45949.979744444441</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45949.979744444441</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45949.979744444441</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45949.979744444441</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45949.979744444441</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45949.979744444441</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45949.979744444441</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45949.979744444441</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45949.979744444441</v>
      </c>
      <c r="H24" s="164"/>
      <c r="I24" s="163" t="str">
        <f>IFERROR(VLOOKUP(D24,DB!A:F,6,0),"")</f>
        <v/>
      </c>
      <c r="J24" s="163" t="str">
        <f>IFERROR(VLOOKUP(D24,DB!A:G,7,0),"")</f>
        <v/>
      </c>
      <c r="K24" s="163"/>
      <c r="L24" s="163" t="str">
        <f>IFERROR(VLOOKUP(D24,DB!A:I,9,0),"")</f>
        <v/>
      </c>
    </row>
    <row r="25" spans="1:12" ht="15">
      <c r="A25" s="163"/>
      <c r="B25" s="163" t="str">
        <f>IFERROR(VLOOKUP(D25,DB!A:K,11,0),"")</f>
        <v/>
      </c>
      <c r="C25" s="163"/>
      <c r="D25"/>
      <c r="E25" s="163"/>
      <c r="F25" s="164"/>
      <c r="G25" s="165">
        <f ca="1">IFERROR(NOW()-F25,"")</f>
        <v>45949.979744444441</v>
      </c>
      <c r="H25" s="164"/>
      <c r="I25" s="163" t="str">
        <f>IFERROR(VLOOKUP(D25,DB!A:F,6,0),"")</f>
        <v/>
      </c>
      <c r="J25" s="163" t="str">
        <f>IFERROR(VLOOKUP(D25,DB!A:G,7,0),"")</f>
        <v/>
      </c>
      <c r="K25" s="163"/>
      <c r="L25" s="163" t="str">
        <f>IFERROR(VLOOKUP(D25,DB!A:I,9,0),"")</f>
        <v/>
      </c>
    </row>
    <row r="26" spans="1:12" ht="15">
      <c r="A26" s="163"/>
      <c r="B26" s="163" t="str">
        <f>IFERROR(VLOOKUP(D26,DB!A:K,11,0),"")</f>
        <v/>
      </c>
      <c r="C26" s="163"/>
      <c r="D26" s="166"/>
      <c r="E26" s="163"/>
      <c r="F26" s="164"/>
      <c r="G26" s="165">
        <f ca="1">IFERROR(NOW()-F26,"")</f>
        <v>45949.979744444441</v>
      </c>
      <c r="H26" s="164"/>
      <c r="I26" s="163" t="str">
        <f>IFERROR(VLOOKUP(D26,DB!A:F,6,0),"")</f>
        <v/>
      </c>
      <c r="J26" s="163" t="str">
        <f>IFERROR(VLOOKUP(D26,DB!A:G,7,0),"")</f>
        <v/>
      </c>
      <c r="K26" s="163"/>
      <c r="L26" s="163" t="str">
        <f>IFERROR(VLOOKUP(D26,DB!A:I,9,0),"")</f>
        <v/>
      </c>
    </row>
    <row r="27" spans="1:12" ht="15">
      <c r="A27" s="163"/>
      <c r="B27" s="163" t="str">
        <f>IFERROR(VLOOKUP(D27,DB!A:K,11,0),"")</f>
        <v/>
      </c>
      <c r="C27" s="163"/>
      <c r="D27"/>
      <c r="E27" s="163"/>
      <c r="F27" s="164"/>
      <c r="G27" s="165">
        <f ca="1">IFERROR(NOW()-F27,"")</f>
        <v>45949.979744444441</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45949.979744444441</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45949.979744444441</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45949.979744444441</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45949.979744444441</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45949.979744444441</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45949.979744444441</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45949.979744444441</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45949.979744444441</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45949.979744444441</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45949.979744444441</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45949.979744444441</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45949.979744444441</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45949.979744444441</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45949.979744444441</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45949.979744444441</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45949.979744444441</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45949.979744444441</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45949.979744444441</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45949.979744444441</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45949.979744444441</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45949.979744444441</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45949.979744444441</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45949.979744444441</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45949.979744444441</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45949.979744444441</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45949.979744444441</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45949.979744444441</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45949.979744444441</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45949.979744444441</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45949.979744444441</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45949.979744444441</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45949.979744444441</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45949.979744444441</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45949.979744444441</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45949.979744444441</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45949.979744444441</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45949.979744444441</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45949.979744444441</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45949.979744444441</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45949.979744444441</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45949.979744444441</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45949.979744444441</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45949.979744444441</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45949.979744444441</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45949.979744444441</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45949.979744444441</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45949.979744444441</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45949.979744444441</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45949.979744444441</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45949.979744444441</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45949.979744444441</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45949.979744444441</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45949.979744444441</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45949.979744444441</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45949.979744444441</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45949.979744444441</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45949.979744444441</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45949.979744444441</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45949.979744444441</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45949.979744444441</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45949.979744444441</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45949.979744444441</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45949.979744444441</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45949.979744444441</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45949.979744444441</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45949.979744444441</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45949.979744444441</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45949.979744444441</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45949.979744444441</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45949.979744444441</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45949.979744444441</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45949.979744444441</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45949.979744444441</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45949.979744444441</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45949.979744444441</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45949.979744444441</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45949.979744444441</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45949.979744444441</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45949.979744444441</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45949.979744444441</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45949.979744444441</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45949.979744444441</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45949.979744444441</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45949.979744444441</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45949.979744444441</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45949.979744444441</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45949.979744444441</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45949.979744444441</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45949.979744444441</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45949.979744444441</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45949.979744444441</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45949.979744444441</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45949.979744444441</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45949.979744444441</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45949.979744444441</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45949.979744444441</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45949.979744444441</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45949.979744444441</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45949.979744444441</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45949.979744444441</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45949.979744444441</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45949.979744444441</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45949.979744444441</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45949.979744444441</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45949.979744444441</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45949.979744444441</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45949.979744444441</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45949.979744444441</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45949.979744444441</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45949.979744444441</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45949.979744444441</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45949.979744444441</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45949.979744444441</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45949.979744444441</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45949.979744444441</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45949.979744444441</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45949.979744444441</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45949.979744444441</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45949.979744444441</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45949.979744444441</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45949.979744444441</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45949.979744444441</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45949.979744444441</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45949.979744444441</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45949.979744444441</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45949.979744444441</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45949.979744444441</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45949.979744444441</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45949.979744444441</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45949.979744444441</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45949.979744444441</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45949.979744444441</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45949.979744444441</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45949.979744444441</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45949.979744444441</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45949.979744444441</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45949.979744444441</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45949.979744444441</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45949.979744444441</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45949.979744444441</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45949.979744444441</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45949.979744444441</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45949.979744444441</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45949.979744444441</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45949.979744444441</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45949.979744444441</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45949.979744444441</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45949.979744444441</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45949.979744444441</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45949.979744444441</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45949.979744444441</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45949.979744444441</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45949.979744444441</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45949.979744444441</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45949.979744444441</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45949.979744444441</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45949.979744444441</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45949.979744444441</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45949.979744444441</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45949.979744444441</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45949.979744444441</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45949.979744444441</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45949.979744444441</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45949.979744444441</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45949.979744444441</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45949.979744444441</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45949.979744444441</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45949.979744444441</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45949.979744444441</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45949.979744444441</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45949.979744444441</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45949.979744444441</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45949.979744444441</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45949.979744444441</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45949.979744444441</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45949.979744444441</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45949.979744444441</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45949.979744444441</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45949.979744444441</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45949.979744444441</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45949.979744444441</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45949.979744444441</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45949.979744444441</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45949.979744444441</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45949.979744444441</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45949.979744444441</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45949.979744444441</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45949.979744444441</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45949.979744444441</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45949.979744444441</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45949.979744444441</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45949.979744444441</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45949.979744444441</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45949.979744444441</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45949.979744444441</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45949.979744444441</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45949.979744444441</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45949.979744444441</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45949.979744444441</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45949.979744444441</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45949.979744444441</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45949.979744444441</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45949.979744444441</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45949.979744444441</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45949.979744444441</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45949.979744444441</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45949.979744444441</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45949.979744444441</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45949.979744444441</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45949.979744444441</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45949.979744444441</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45949.979744444441</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45949.979744444441</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45949.979744444441</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45949.979744444441</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45949.979744444441</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45949.979744444441</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45949.979744444441</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45949.979744444441</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45949.979744444441</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45949.979744444441</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45949.979744444441</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45949.979744444441</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45949.979744444441</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45949.979744444441</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45949.979744444441</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45949.979744444441</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45949.979744444441</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45949.979744444441</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45949.979744444441</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45949.979744444441</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45949.979744444441</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45949.979744444441</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45949.979744444441</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45949.979744444441</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45949.979744444441</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45949.979744444441</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45949.979744444441</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45949.979744444441</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45949.979744444441</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45949.979744444441</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45949.979744444441</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45949.979744444441</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45949.979744444441</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45949.979744444441</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45949.979744444441</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45949.979744444441</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45949.979744444441</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45949.979744444441</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45949.979744444441</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45949.979744444441</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45949.979744444441</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45949.979744444441</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45949.979744444441</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45949.979744444441</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45949.979744444441</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45949.979744444441</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45949.979744444441</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45949.979744444441</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45949.979744444441</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45949.979744444441</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45949.979744444441</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45949.979744444441</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45949.979744444441</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45949.979744444441</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45949.979744444441</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45949.979744444441</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45949.979744444441</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45949.979744444441</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45949.979744444441</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45949.979744444441</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45949.979744444441</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45949.979744444441</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45949.979744444441</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45949.979744444441</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45949.979744444441</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45949.979744444441</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45949.979744444441</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45949.979744444441</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45949.979744444441</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45949.979744444441</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45949.979744444441</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45949.979744444441</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45949.979744444441</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45949.979744444441</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45949.979744444441</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45949.979744444441</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45949.979744444441</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45949.979744444441</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45949.979744444441</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45949.979744444441</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45949.979744444441</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45949.979744444441</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45949.979744444441</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45949.979744444441</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45949.979744444441</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45949.979744444441</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45949.979744444441</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45949.979744444441</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45949.979744444441</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45949.979744444441</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45949.979744444441</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45949.979744444441</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45949.979744444441</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45949.979744444441</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45949.979744444441</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45949.979744444441</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45949.979744444441</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45949.979744444441</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45949.979744444441</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45949.979744444441</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45949.979744444441</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45949.979744444441</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45949.979744444441</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45949.979744444441</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45949.979744444441</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45949.979744444441</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45949.979744444441</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45949.979744444441</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45949.979744444441</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45949.979744444441</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45949.979744444441</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45949.979744444441</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45949.979744444441</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45949.979744444441</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45949.979744444441</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45949.979744444441</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45949.979744444441</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45949.979744444441</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45949.979744444441</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45949.979744444441</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45949.979744444441</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45949.979744444441</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45949.979744444441</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45949.979744444441</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45949.979744444441</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45949.979744444441</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45949.979744444441</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45949.979744444441</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45949.979744444441</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45949.979744444441</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45949.979744444441</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45949.979744444441</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45949.979744444441</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45949.979744444441</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45949.979744444441</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45949.979744444441</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45949.979744444441</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45949.979744444441</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45949.979744444441</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45949.979744444441</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45949.979744444441</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45949.979744444441</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45949.979744444441</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45949.979744444441</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45949.979744444441</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45949.979744444441</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45949.979744444441</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45949.979744444441</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45949.979744444441</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45949.979744444441</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45949.979744444441</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45949.979744444441</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45949.979744444441</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45949.979744444441</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45949.979744444441</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45949.979744444441</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45949.979744444441</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45949.979744444441</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45949.979744444441</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45949.979744444441</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45949.979744444441</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45949.979744444441</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45949.979744444441</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45949.979744444441</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45949.979744444441</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45949.979744444441</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45949.979744444441</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45949.979744444441</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45949.979744444441</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45949.979744444441</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45949.979744444441</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45949.979744444441</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45949.979744444441</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45949.979744444441</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45949.979744444441</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45949.979744444441</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45949.979744444441</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45949.979744444441</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45949.979744444441</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45949.979744444441</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45949.979744444441</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45949.979744444441</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45949.979744444441</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45949.979744444441</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45949.979744444441</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45949.979744444441</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45949.979744444441</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45949.979744444441</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45949.979744444441</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45949.979744444441</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45949.979744444441</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45949.979744444441</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45949.979744444441</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45949.979744444441</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45949.979744444441</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45949.979744444441</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45949.979744444441</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45949.979744444441</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45949.979744444441</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45949.979744444441</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45949.979744444441</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45949.979744444441</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45949.979744444441</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45949.979744444441</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45949.979744444441</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45949.979744444441</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45949.979744444441</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45949.979744444441</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45949.979744444441</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45949.979744444441</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45949.979744444441</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45949.979744444441</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45949.979744444441</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45949.979744444441</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45949.979744444441</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45949.979744444441</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45949.979744444441</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45949.979744444441</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45949.979744444441</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45949.979744444441</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45949.979744444441</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45949.979744444441</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45949.979744444441</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45949.979744444441</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45949.979744444441</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45949.979744444441</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45949.979744444441</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45949.979744444441</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45949.979744444441</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45949.979744444441</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45949.979744444441</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45949.979744444441</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45949.979744444441</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45949.979744444441</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45949.979744444441</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45949.979744444441</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45949.979744444441</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45949.979744444441</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45949.979744444441</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45949.979744444441</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45949.979744444441</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45949.979744444441</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45949.979744444441</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45949.979744444441</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45949.979744444441</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45949.979744444441</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45949.979744444441</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45949.979744444441</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45949.979744444441</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45949.979744444441</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45949.979744444441</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45949.979744444441</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45949.979744444441</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45949.979744444441</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45949.979744444441</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45949.979744444441</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45949.979744444441</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45949.979744444441</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45949.979744444441</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45949.979744444441</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45949.979744444441</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45949.979744444441</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45949.979744444441</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45949.979744444441</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45949.979744444441</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45949.979744444441</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45949.979744444441</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45949.979744444441</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45949.979744444441</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45949.979744444441</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45949.979744444441</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45949.979744444441</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45949.979744444441</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45949.979744444441</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45949.979744444441</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45949.979744444441</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45949.979744444441</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45949.979744444441</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45949.979744444441</v>
      </c>
      <c r="H517" s="164"/>
      <c r="I517" s="163" t="str">
        <f>IFERROR(VLOOKUP(D517,DB!A:F,6,0),"")</f>
        <v/>
      </c>
      <c r="J517" s="163" t="str">
        <f>IFERROR(VLOOKUP(D517,DB!A:G,7,0),"")</f>
        <v/>
      </c>
      <c r="K517" s="163"/>
      <c r="L517" s="163" t="str">
        <f>IFERROR(VLOOKUP(D517,DB!A:I,9,0),"")</f>
        <v/>
      </c>
    </row>
    <row r="518" spans="1:12" ht="15">
      <c r="A518" s="163"/>
      <c r="B518" s="163" t="str">
        <f>IFERROR(VLOOKUP(D518,DB!A:K,11,0),"")</f>
        <v/>
      </c>
      <c r="C518" s="163"/>
      <c r="D518" s="163"/>
      <c r="E518" s="163"/>
      <c r="F518" s="164"/>
      <c r="G518" s="165">
        <f ca="1">IFERROR(NOW()-F518,"")</f>
        <v>45949.979744444441</v>
      </c>
      <c r="H518" s="164"/>
      <c r="I518" s="163" t="str">
        <f>IFERROR(VLOOKUP(D518,DB!A:F,6,0),"")</f>
        <v/>
      </c>
      <c r="J518" s="163" t="str">
        <f>IFERROR(VLOOKUP(D518,DB!A:G,7,0),"")</f>
        <v/>
      </c>
      <c r="K518" s="163"/>
      <c r="L518" s="163" t="str">
        <f>IFERROR(VLOOKUP(D518,DB!A:I,9,0),"")</f>
        <v/>
      </c>
    </row>
    <row r="519" spans="1:12" ht="15">
      <c r="A519" s="163"/>
      <c r="B519" s="163" t="str">
        <f>IFERROR(VLOOKUP(D519,DB!A:K,11,0),"")</f>
        <v/>
      </c>
      <c r="C519" s="163"/>
      <c r="D519" s="163"/>
      <c r="E519" s="163"/>
      <c r="F519" s="164"/>
      <c r="G519" s="165">
        <f ca="1">IFERROR(NOW()-F519,"")</f>
        <v>45949.979744444441</v>
      </c>
      <c r="H519" s="164"/>
      <c r="I519" s="163" t="str">
        <f>IFERROR(VLOOKUP(D519,DB!A:F,6,0),"")</f>
        <v/>
      </c>
      <c r="J519" s="163" t="str">
        <f>IFERROR(VLOOKUP(D519,DB!A:G,7,0),"")</f>
        <v/>
      </c>
      <c r="K519" s="163"/>
      <c r="L519" s="163" t="str">
        <f>IFERROR(VLOOKUP(D519,DB!A:I,9,0),"")</f>
        <v/>
      </c>
    </row>
    <row r="520" spans="1:12" ht="15">
      <c r="A520" s="163"/>
      <c r="B520" s="163" t="str">
        <f>IFERROR(VLOOKUP(D520,DB!A:K,11,0),"")</f>
        <v/>
      </c>
      <c r="C520" s="163"/>
      <c r="D520" s="163"/>
      <c r="E520" s="163"/>
      <c r="F520" s="164"/>
      <c r="G520" s="165">
        <f ca="1">IFERROR(NOW()-F520,"")</f>
        <v>45949.979744444441</v>
      </c>
      <c r="H520" s="164"/>
      <c r="I520" s="163" t="str">
        <f>IFERROR(VLOOKUP(D520,DB!A:F,6,0),"")</f>
        <v/>
      </c>
      <c r="J520" s="163" t="str">
        <f>IFERROR(VLOOKUP(D520,DB!A:G,7,0),"")</f>
        <v/>
      </c>
      <c r="K520" s="163"/>
      <c r="L520" s="163" t="str">
        <f>IFERROR(VLOOKUP(D520,DB!A:I,9,0),"")</f>
        <v/>
      </c>
    </row>
    <row r="521" spans="1:12" ht="15">
      <c r="A521" s="163"/>
      <c r="B521" s="163" t="str">
        <f>IFERROR(VLOOKUP(D521,DB!A:K,11,0),"")</f>
        <v/>
      </c>
      <c r="C521" s="163"/>
      <c r="D521" s="163"/>
      <c r="E521" s="163"/>
      <c r="F521" s="164"/>
      <c r="G521" s="165">
        <f ca="1">IFERROR(NOW()-F521,"")</f>
        <v>45949.979744444441</v>
      </c>
      <c r="H521" s="164"/>
      <c r="I521" s="163" t="str">
        <f>IFERROR(VLOOKUP(D521,DB!A:F,6,0),"")</f>
        <v/>
      </c>
      <c r="J521" s="163" t="str">
        <f>IFERROR(VLOOKUP(D521,DB!A:G,7,0),"")</f>
        <v/>
      </c>
      <c r="K521" s="163"/>
      <c r="L521" s="163" t="str">
        <f>IFERROR(VLOOKUP(D521,DB!A:I,9,0),"")</f>
        <v/>
      </c>
    </row>
    <row r="522" spans="1:12" ht="15">
      <c r="A522" s="163"/>
      <c r="B522" s="163" t="str">
        <f>IFERROR(VLOOKUP(D522,DB!A:K,11,0),"")</f>
        <v/>
      </c>
      <c r="C522" s="163"/>
      <c r="D522" s="163"/>
      <c r="E522" s="163"/>
      <c r="F522" s="164"/>
      <c r="G522" s="165">
        <f ca="1">IFERROR(NOW()-F522,"")</f>
        <v>45949.979744444441</v>
      </c>
      <c r="H522" s="164"/>
      <c r="I522" s="163" t="str">
        <f>IFERROR(VLOOKUP(D522,DB!A:F,6,0),"")</f>
        <v/>
      </c>
      <c r="J522" s="163" t="str">
        <f>IFERROR(VLOOKUP(D522,DB!A:G,7,0),"")</f>
        <v/>
      </c>
      <c r="K522" s="163"/>
      <c r="L522" s="163" t="str">
        <f>IFERROR(VLOOKUP(D522,DB!A:I,9,0),"")</f>
        <v/>
      </c>
    </row>
    <row r="523" spans="1:12" ht="15">
      <c r="A523" s="163"/>
      <c r="B523" s="163" t="str">
        <f>IFERROR(VLOOKUP(D523,DB!A:K,11,0),"")</f>
        <v/>
      </c>
      <c r="C523" s="163"/>
      <c r="D523" s="163"/>
      <c r="E523" s="163"/>
      <c r="F523" s="164"/>
      <c r="G523" s="165">
        <f ca="1">IFERROR(NOW()-F523,"")</f>
        <v>45949.979744444441</v>
      </c>
      <c r="H523" s="164"/>
      <c r="I523" s="163" t="str">
        <f>IFERROR(VLOOKUP(D523,DB!A:F,6,0),"")</f>
        <v/>
      </c>
      <c r="J523" s="163" t="str">
        <f>IFERROR(VLOOKUP(D523,DB!A:G,7,0),"")</f>
        <v/>
      </c>
      <c r="K523" s="163"/>
      <c r="L523" s="163" t="str">
        <f>IFERROR(VLOOKUP(D523,DB!A:I,9,0),"")</f>
        <v/>
      </c>
    </row>
    <row r="524" spans="1:12" ht="15">
      <c r="A524" s="163"/>
      <c r="B524" s="163" t="str">
        <f>IFERROR(VLOOKUP(D524,DB!A:K,11,0),"")</f>
        <v/>
      </c>
      <c r="C524" s="163"/>
      <c r="D524" s="163"/>
      <c r="E524" s="163"/>
      <c r="F524" s="164"/>
      <c r="G524" s="165">
        <f ca="1">IFERROR(NOW()-F524,"")</f>
        <v>45949.979744444441</v>
      </c>
      <c r="H524" s="164"/>
      <c r="I524" s="163" t="str">
        <f>IFERROR(VLOOKUP(D524,DB!A:F,6,0),"")</f>
        <v/>
      </c>
      <c r="J524" s="163" t="str">
        <f>IFERROR(VLOOKUP(D524,DB!A:G,7,0),"")</f>
        <v/>
      </c>
      <c r="K524" s="163"/>
      <c r="L524" s="163" t="str">
        <f>IFERROR(VLOOKUP(D524,DB!A:I,9,0),"")</f>
        <v/>
      </c>
    </row>
    <row r="525" spans="1:12" ht="15">
      <c r="A525" s="163"/>
      <c r="B525" s="163" t="str">
        <f>IFERROR(VLOOKUP(D525,DB!A:K,11,0),"")</f>
        <v/>
      </c>
      <c r="C525" s="163"/>
      <c r="D525" s="163"/>
      <c r="E525" s="163"/>
      <c r="F525" s="164"/>
      <c r="G525" s="165">
        <f ca="1">IFERROR(NOW()-F525,"")</f>
        <v>45949.979744444441</v>
      </c>
      <c r="H525" s="164"/>
      <c r="I525" s="163" t="str">
        <f>IFERROR(VLOOKUP(D525,DB!A:F,6,0),"")</f>
        <v/>
      </c>
      <c r="J525" s="163" t="str">
        <f>IFERROR(VLOOKUP(D525,DB!A:G,7,0),"")</f>
        <v/>
      </c>
      <c r="K525" s="163"/>
      <c r="L525" s="163" t="str">
        <f>IFERROR(VLOOKUP(D525,DB!A:I,9,0),"")</f>
        <v/>
      </c>
    </row>
    <row r="526" spans="1:12" ht="15">
      <c r="A526" s="163"/>
      <c r="B526" s="163" t="str">
        <f>IFERROR(VLOOKUP(D526,DB!A:K,11,0),"")</f>
        <v/>
      </c>
      <c r="C526" s="163"/>
      <c r="D526" s="163"/>
      <c r="E526" s="163"/>
      <c r="F526" s="164"/>
      <c r="G526" s="165">
        <f ca="1">IFERROR(NOW()-F526,"")</f>
        <v>45949.979744444441</v>
      </c>
      <c r="H526" s="164"/>
      <c r="I526" s="163" t="str">
        <f>IFERROR(VLOOKUP(D526,DB!A:F,6,0),"")</f>
        <v/>
      </c>
      <c r="J526" s="163" t="str">
        <f>IFERROR(VLOOKUP(D526,DB!A:G,7,0),"")</f>
        <v/>
      </c>
      <c r="K526" s="163"/>
      <c r="L526" s="163" t="str">
        <f>IFERROR(VLOOKUP(D526,DB!A:I,9,0),"")</f>
        <v/>
      </c>
    </row>
    <row r="527" spans="1:12" ht="15">
      <c r="A527" s="163"/>
      <c r="B527" s="163" t="str">
        <f>IFERROR(VLOOKUP(D527,DB!A:K,11,0),"")</f>
        <v/>
      </c>
      <c r="C527" s="163"/>
      <c r="D527" s="163"/>
      <c r="E527" s="163"/>
      <c r="F527" s="164"/>
      <c r="G527" s="165">
        <f ca="1">IFERROR(NOW()-F527,"")</f>
        <v>45949.979744444441</v>
      </c>
      <c r="H527" s="164"/>
      <c r="I527" s="163" t="str">
        <f>IFERROR(VLOOKUP(D527,DB!A:F,6,0),"")</f>
        <v/>
      </c>
      <c r="J527" s="163" t="str">
        <f>IFERROR(VLOOKUP(D527,DB!A:G,7,0),"")</f>
        <v/>
      </c>
      <c r="K527" s="163"/>
      <c r="L527" s="163" t="str">
        <f>IFERROR(VLOOKUP(D527,DB!A:I,9,0),"")</f>
        <v/>
      </c>
    </row>
    <row r="528" spans="1:12" ht="15">
      <c r="A528" s="163"/>
      <c r="B528" s="163" t="str">
        <f>IFERROR(VLOOKUP(D528,DB!A:K,11,0),"")</f>
        <v/>
      </c>
      <c r="C528" s="163"/>
      <c r="D528" s="163"/>
      <c r="E528" s="163"/>
      <c r="F528" s="164"/>
      <c r="G528" s="165">
        <f ca="1">IFERROR(NOW()-F528,"")</f>
        <v>45949.979744444441</v>
      </c>
      <c r="H528" s="164"/>
      <c r="I528" s="163" t="str">
        <f>IFERROR(VLOOKUP(D528,DB!A:F,6,0),"")</f>
        <v/>
      </c>
      <c r="J528" s="163" t="str">
        <f>IFERROR(VLOOKUP(D528,DB!A:G,7,0),"")</f>
        <v/>
      </c>
      <c r="K528" s="163"/>
      <c r="L528" s="163" t="str">
        <f>IFERROR(VLOOKUP(D528,DB!A:I,9,0),"")</f>
        <v/>
      </c>
    </row>
    <row r="529" spans="1:12" ht="15">
      <c r="A529" s="163"/>
      <c r="B529" s="163" t="str">
        <f>IFERROR(VLOOKUP(D529,DB!A:K,11,0),"")</f>
        <v/>
      </c>
      <c r="C529" s="163"/>
      <c r="D529" s="163"/>
      <c r="E529" s="163"/>
      <c r="F529" s="164"/>
      <c r="G529" s="165">
        <f ca="1">IFERROR(NOW()-F529,"")</f>
        <v>45949.979744444441</v>
      </c>
      <c r="H529" s="164"/>
      <c r="I529" s="163" t="str">
        <f>IFERROR(VLOOKUP(D529,DB!A:F,6,0),"")</f>
        <v/>
      </c>
      <c r="J529" s="163" t="str">
        <f>IFERROR(VLOOKUP(D529,DB!A:G,7,0),"")</f>
        <v/>
      </c>
      <c r="K529" s="163"/>
      <c r="L529" s="163" t="str">
        <f>IFERROR(VLOOKUP(D529,DB!A:I,9,0),"")</f>
        <v/>
      </c>
    </row>
    <row r="530" spans="1:12" ht="15">
      <c r="A530" s="163"/>
      <c r="B530" s="163" t="str">
        <f>IFERROR(VLOOKUP(D530,DB!A:K,11,0),"")</f>
        <v/>
      </c>
      <c r="C530" s="163"/>
      <c r="D530" s="163"/>
      <c r="E530" s="163"/>
      <c r="F530" s="164"/>
      <c r="G530" s="165">
        <f ca="1">IFERROR(NOW()-F530,"")</f>
        <v>45949.979744444441</v>
      </c>
      <c r="H530" s="164"/>
      <c r="I530" s="163" t="str">
        <f>IFERROR(VLOOKUP(D530,DB!A:F,6,0),"")</f>
        <v/>
      </c>
      <c r="J530" s="163" t="str">
        <f>IFERROR(VLOOKUP(D530,DB!A:G,7,0),"")</f>
        <v/>
      </c>
      <c r="K530" s="163"/>
      <c r="L530" s="163" t="str">
        <f>IFERROR(VLOOKUP(D530,DB!A:I,9,0),"")</f>
        <v/>
      </c>
    </row>
    <row r="531" spans="1:12" ht="15">
      <c r="A531" s="163"/>
      <c r="B531" s="163" t="str">
        <f>IFERROR(VLOOKUP(D531,DB!A:K,11,0),"")</f>
        <v/>
      </c>
      <c r="C531" s="163"/>
      <c r="D531" s="163"/>
      <c r="E531" s="163"/>
      <c r="F531" s="164"/>
      <c r="G531" s="165">
        <f ca="1">IFERROR(NOW()-F531,"")</f>
        <v>45949.979744444441</v>
      </c>
      <c r="H531" s="164"/>
      <c r="I531" s="163" t="str">
        <f>IFERROR(VLOOKUP(D531,DB!A:F,6,0),"")</f>
        <v/>
      </c>
      <c r="J531" s="163" t="str">
        <f>IFERROR(VLOOKUP(D531,DB!A:G,7,0),"")</f>
        <v/>
      </c>
      <c r="K531" s="163"/>
      <c r="L531" s="163" t="str">
        <f>IFERROR(VLOOKUP(D531,DB!A:I,9,0),"")</f>
        <v/>
      </c>
    </row>
    <row r="532" spans="1:12" ht="15">
      <c r="A532" s="163"/>
      <c r="B532" s="163" t="str">
        <f>IFERROR(VLOOKUP(D532,DB!A:K,11,0),"")</f>
        <v/>
      </c>
      <c r="C532" s="163"/>
      <c r="D532" s="163"/>
      <c r="E532" s="163"/>
      <c r="F532" s="164"/>
      <c r="G532" s="165">
        <f ca="1">IFERROR(NOW()-F532,"")</f>
        <v>45949.979744444441</v>
      </c>
      <c r="H532" s="164"/>
      <c r="I532" s="163" t="str">
        <f>IFERROR(VLOOKUP(D532,DB!A:F,6,0),"")</f>
        <v/>
      </c>
      <c r="J532" s="163" t="str">
        <f>IFERROR(VLOOKUP(D532,DB!A:G,7,0),"")</f>
        <v/>
      </c>
      <c r="K532" s="163"/>
      <c r="L532" s="163" t="str">
        <f>IFERROR(VLOOKUP(D532,DB!A:I,9,0),"")</f>
        <v/>
      </c>
    </row>
    <row r="533" spans="1:12" ht="15">
      <c r="A533" s="163"/>
      <c r="B533" s="163" t="str">
        <f>IFERROR(VLOOKUP(D533,DB!A:K,11,0),"")</f>
        <v/>
      </c>
      <c r="C533" s="163"/>
      <c r="D533" s="163"/>
      <c r="E533" s="163"/>
      <c r="F533" s="164"/>
      <c r="G533" s="165">
        <f ca="1">IFERROR(NOW()-F533,"")</f>
        <v>45949.979744444441</v>
      </c>
      <c r="H533" s="164"/>
      <c r="I533" s="163" t="str">
        <f>IFERROR(VLOOKUP(D533,DB!A:F,6,0),"")</f>
        <v/>
      </c>
      <c r="J533" s="163" t="str">
        <f>IFERROR(VLOOKUP(D533,DB!A:G,7,0),"")</f>
        <v/>
      </c>
      <c r="K533" s="163"/>
      <c r="L533" s="163" t="str">
        <f>IFERROR(VLOOKUP(D533,DB!A:I,9,0),"")</f>
        <v/>
      </c>
    </row>
    <row r="534" spans="1:12" ht="15">
      <c r="A534" s="163"/>
      <c r="B534" s="163" t="str">
        <f>IFERROR(VLOOKUP(D534,DB!A:K,11,0),"")</f>
        <v/>
      </c>
      <c r="C534" s="163"/>
      <c r="D534" s="163"/>
      <c r="E534" s="163"/>
      <c r="F534" s="164"/>
      <c r="G534" s="165">
        <f ca="1">IFERROR(NOW()-F534,"")</f>
        <v>45949.979744444441</v>
      </c>
      <c r="H534" s="164"/>
      <c r="I534" s="163" t="str">
        <f>IFERROR(VLOOKUP(D534,DB!A:F,6,0),"")</f>
        <v/>
      </c>
      <c r="J534" s="163" t="str">
        <f>IFERROR(VLOOKUP(D534,DB!A:G,7,0),"")</f>
        <v/>
      </c>
      <c r="K534" s="163"/>
      <c r="L534" s="163" t="str">
        <f>IFERROR(VLOOKUP(D534,DB!A:I,9,0),"")</f>
        <v/>
      </c>
    </row>
    <row r="535" spans="1:12" ht="15">
      <c r="A535" s="163"/>
      <c r="B535" s="163" t="str">
        <f>IFERROR(VLOOKUP(D535,DB!A:K,11,0),"")</f>
        <v/>
      </c>
      <c r="C535" s="163"/>
      <c r="D535" s="163"/>
      <c r="E535" s="163"/>
      <c r="F535" s="164"/>
      <c r="G535" s="165">
        <f ca="1">IFERROR(NOW()-F535,"")</f>
        <v>45949.979744444441</v>
      </c>
      <c r="H535" s="164"/>
      <c r="I535" s="163" t="str">
        <f>IFERROR(VLOOKUP(D535,DB!A:F,6,0),"")</f>
        <v/>
      </c>
      <c r="J535" s="163" t="str">
        <f>IFERROR(VLOOKUP(D535,DB!A:G,7,0),"")</f>
        <v/>
      </c>
      <c r="K535" s="163"/>
      <c r="L535" s="163" t="str">
        <f>IFERROR(VLOOKUP(D535,DB!A:I,9,0),"")</f>
        <v/>
      </c>
    </row>
    <row r="536" spans="1:12" ht="15">
      <c r="A536" s="163"/>
      <c r="B536" s="163" t="str">
        <f>IFERROR(VLOOKUP(D536,DB!A:K,11,0),"")</f>
        <v/>
      </c>
      <c r="C536" s="163"/>
      <c r="D536" s="163"/>
      <c r="E536" s="163"/>
      <c r="F536" s="164"/>
      <c r="G536" s="165">
        <f ca="1">IFERROR(NOW()-F536,"")</f>
        <v>45949.979744444441</v>
      </c>
      <c r="H536" s="164"/>
      <c r="I536" s="163" t="str">
        <f>IFERROR(VLOOKUP(D536,DB!A:F,6,0),"")</f>
        <v/>
      </c>
      <c r="J536" s="163" t="str">
        <f>IFERROR(VLOOKUP(D536,DB!A:G,7,0),"")</f>
        <v/>
      </c>
      <c r="K536" s="163"/>
      <c r="L536" s="163" t="str">
        <f>IFERROR(VLOOKUP(D536,DB!A:I,9,0),"")</f>
        <v/>
      </c>
    </row>
    <row r="537" spans="1:12" ht="15">
      <c r="A537" s="163"/>
      <c r="B537" s="163" t="str">
        <f>IFERROR(VLOOKUP(D537,DB!A:K,11,0),"")</f>
        <v/>
      </c>
      <c r="C537" s="163"/>
      <c r="D537" s="163"/>
      <c r="E537" s="163"/>
      <c r="F537" s="164"/>
      <c r="G537" s="165">
        <f ca="1">IFERROR(NOW()-F537,"")</f>
        <v>45949.979744444441</v>
      </c>
      <c r="H537" s="164"/>
      <c r="I537" s="163" t="str">
        <f>IFERROR(VLOOKUP(D537,DB!A:F,6,0),"")</f>
        <v/>
      </c>
      <c r="J537" s="163" t="str">
        <f>IFERROR(VLOOKUP(D537,DB!A:G,7,0),"")</f>
        <v/>
      </c>
      <c r="K537" s="163"/>
      <c r="L537" s="163" t="str">
        <f>IFERROR(VLOOKUP(D537,DB!A:I,9,0),"")</f>
        <v/>
      </c>
    </row>
    <row r="538" spans="1:12" ht="15">
      <c r="A538" s="163"/>
      <c r="B538" s="163" t="str">
        <f>IFERROR(VLOOKUP(D538,DB!A:K,11,0),"")</f>
        <v/>
      </c>
      <c r="C538" s="163"/>
      <c r="D538" s="163"/>
      <c r="E538" s="163"/>
      <c r="F538" s="164"/>
      <c r="G538" s="165">
        <f ca="1">IFERROR(NOW()-F538,"")</f>
        <v>45949.979744444441</v>
      </c>
      <c r="H538" s="164"/>
      <c r="I538" s="163" t="str">
        <f>IFERROR(VLOOKUP(D538,DB!A:F,6,0),"")</f>
        <v/>
      </c>
      <c r="J538" s="163" t="str">
        <f>IFERROR(VLOOKUP(D538,DB!A:G,7,0),"")</f>
        <v/>
      </c>
      <c r="K538" s="163"/>
      <c r="L538" s="163" t="str">
        <f>IFERROR(VLOOKUP(D538,DB!A:I,9,0),"")</f>
        <v/>
      </c>
    </row>
    <row r="539" spans="1:12" ht="15">
      <c r="A539" s="163"/>
      <c r="B539" s="163" t="str">
        <f>IFERROR(VLOOKUP(D539,DB!A:K,11,0),"")</f>
        <v/>
      </c>
      <c r="C539" s="163"/>
      <c r="D539" s="163"/>
      <c r="E539" s="163"/>
      <c r="F539" s="164"/>
      <c r="G539" s="165">
        <f ca="1">IFERROR(NOW()-F539,"")</f>
        <v>45949.979744444441</v>
      </c>
      <c r="H539" s="164"/>
      <c r="I539" s="163" t="str">
        <f>IFERROR(VLOOKUP(D539,DB!A:F,6,0),"")</f>
        <v/>
      </c>
      <c r="J539" s="163" t="str">
        <f>IFERROR(VLOOKUP(D539,DB!A:G,7,0),"")</f>
        <v/>
      </c>
      <c r="K539" s="163"/>
      <c r="L539" s="163" t="str">
        <f>IFERROR(VLOOKUP(D539,DB!A:I,9,0),"")</f>
        <v/>
      </c>
    </row>
    <row r="540" spans="1:12" ht="15">
      <c r="A540" s="163"/>
      <c r="B540" s="163" t="str">
        <f>IFERROR(VLOOKUP(D540,DB!A:K,11,0),"")</f>
        <v/>
      </c>
      <c r="C540" s="163"/>
      <c r="D540" s="163"/>
      <c r="E540" s="163"/>
      <c r="F540" s="164"/>
      <c r="G540" s="165">
        <f ca="1">IFERROR(NOW()-F540,"")</f>
        <v>45949.979744444441</v>
      </c>
      <c r="H540" s="164"/>
      <c r="I540" s="163" t="str">
        <f>IFERROR(VLOOKUP(D540,DB!A:F,6,0),"")</f>
        <v/>
      </c>
      <c r="J540" s="163" t="str">
        <f>IFERROR(VLOOKUP(D540,DB!A:G,7,0),"")</f>
        <v/>
      </c>
      <c r="K540" s="163"/>
      <c r="L540" s="163" t="str">
        <f>IFERROR(VLOOKUP(D540,DB!A:I,9,0),"")</f>
        <v/>
      </c>
    </row>
    <row r="541" spans="1:12" ht="15">
      <c r="A541" s="163"/>
      <c r="B541" s="163" t="str">
        <f>IFERROR(VLOOKUP(D541,DB!A:K,11,0),"")</f>
        <v/>
      </c>
      <c r="C541" s="163"/>
      <c r="D541" s="163"/>
      <c r="E541" s="163"/>
      <c r="F541" s="164"/>
      <c r="G541" s="165">
        <f ca="1">IFERROR(NOW()-F541,"")</f>
        <v>45949.979744444441</v>
      </c>
      <c r="H541" s="164"/>
      <c r="I541" s="163" t="str">
        <f>IFERROR(VLOOKUP(D541,DB!A:F,6,0),"")</f>
        <v/>
      </c>
      <c r="J541" s="163" t="str">
        <f>IFERROR(VLOOKUP(D541,DB!A:G,7,0),"")</f>
        <v/>
      </c>
      <c r="K541" s="163"/>
      <c r="L541" s="163" t="str">
        <f>IFERROR(VLOOKUP(D541,DB!A:I,9,0),"")</f>
        <v/>
      </c>
    </row>
    <row r="542" spans="1:12" ht="15">
      <c r="A542" s="163"/>
      <c r="B542" s="163" t="str">
        <f>IFERROR(VLOOKUP(D542,DB!A:K,11,0),"")</f>
        <v/>
      </c>
      <c r="C542" s="163"/>
      <c r="D542" s="163"/>
      <c r="E542" s="163"/>
      <c r="F542" s="164"/>
      <c r="G542" s="165">
        <f ca="1">IFERROR(NOW()-F542,"")</f>
        <v>45949.979744444441</v>
      </c>
      <c r="H542" s="164"/>
      <c r="I542" s="163" t="str">
        <f>IFERROR(VLOOKUP(D542,DB!A:F,6,0),"")</f>
        <v/>
      </c>
      <c r="J542" s="163" t="str">
        <f>IFERROR(VLOOKUP(D542,DB!A:G,7,0),"")</f>
        <v/>
      </c>
      <c r="K542" s="163"/>
      <c r="L542" s="163" t="str">
        <f>IFERROR(VLOOKUP(D542,DB!A:I,9,0),"")</f>
        <v/>
      </c>
    </row>
    <row r="543" spans="1:12" ht="15">
      <c r="A543" s="163"/>
      <c r="B543" s="163" t="str">
        <f>IFERROR(VLOOKUP(D543,DB!A:K,11,0),"")</f>
        <v/>
      </c>
      <c r="C543" s="163"/>
      <c r="D543" s="163"/>
      <c r="E543" s="163"/>
      <c r="F543" s="164"/>
      <c r="G543" s="165">
        <f ca="1">IFERROR(NOW()-F543,"")</f>
        <v>45949.979744444441</v>
      </c>
      <c r="H543" s="164"/>
      <c r="I543" s="163" t="str">
        <f>IFERROR(VLOOKUP(D543,DB!A:F,6,0),"")</f>
        <v/>
      </c>
      <c r="J543" s="163" t="str">
        <f>IFERROR(VLOOKUP(D543,DB!A:G,7,0),"")</f>
        <v/>
      </c>
      <c r="K543" s="163"/>
      <c r="L543" s="163" t="str">
        <f>IFERROR(VLOOKUP(D543,DB!A:I,9,0),"")</f>
        <v/>
      </c>
    </row>
    <row r="544" spans="1:12" ht="15">
      <c r="A544" s="163"/>
      <c r="B544" s="163" t="str">
        <f>IFERROR(VLOOKUP(D544,DB!A:K,11,0),"")</f>
        <v/>
      </c>
      <c r="C544" s="163"/>
      <c r="D544" s="163"/>
      <c r="E544" s="163"/>
      <c r="F544" s="164"/>
      <c r="G544" s="165">
        <f ca="1">IFERROR(NOW()-F544,"")</f>
        <v>45949.979744444441</v>
      </c>
      <c r="H544" s="164"/>
      <c r="I544" s="163" t="str">
        <f>IFERROR(VLOOKUP(D544,DB!A:F,6,0),"")</f>
        <v/>
      </c>
      <c r="J544" s="163" t="str">
        <f>IFERROR(VLOOKUP(D544,DB!A:G,7,0),"")</f>
        <v/>
      </c>
      <c r="K544" s="163"/>
      <c r="L544" s="163" t="str">
        <f>IFERROR(VLOOKUP(D544,DB!A:I,9,0),"")</f>
        <v/>
      </c>
    </row>
    <row r="545" spans="1:12" ht="15">
      <c r="A545" s="163"/>
      <c r="B545" s="163" t="str">
        <f>IFERROR(VLOOKUP(D545,DB!A:K,11,0),"")</f>
        <v/>
      </c>
      <c r="C545" s="163"/>
      <c r="D545" s="163"/>
      <c r="E545" s="163"/>
      <c r="F545" s="164"/>
      <c r="G545" s="165">
        <f ca="1">IFERROR(NOW()-F545,"")</f>
        <v>45949.979744444441</v>
      </c>
      <c r="H545" s="164"/>
      <c r="I545" s="163" t="str">
        <f>IFERROR(VLOOKUP(D545,DB!A:F,6,0),"")</f>
        <v/>
      </c>
      <c r="J545" s="163" t="str">
        <f>IFERROR(VLOOKUP(D545,DB!A:G,7,0),"")</f>
        <v/>
      </c>
      <c r="K545" s="163"/>
      <c r="L545" s="163" t="str">
        <f>IFERROR(VLOOKUP(D545,DB!A:I,9,0),"")</f>
        <v/>
      </c>
    </row>
    <row r="546" spans="1:12" ht="15">
      <c r="A546" s="163"/>
      <c r="B546" s="163" t="str">
        <f>IFERROR(VLOOKUP(D546,DB!A:K,11,0),"")</f>
        <v/>
      </c>
      <c r="C546" s="163"/>
      <c r="D546" s="163"/>
      <c r="E546" s="163"/>
      <c r="F546" s="164"/>
      <c r="G546" s="165">
        <f ca="1">IFERROR(NOW()-F546,"")</f>
        <v>45949.979744444441</v>
      </c>
      <c r="H546" s="164"/>
      <c r="I546" s="163" t="str">
        <f>IFERROR(VLOOKUP(D546,DB!A:F,6,0),"")</f>
        <v/>
      </c>
      <c r="J546" s="163" t="str">
        <f>IFERROR(VLOOKUP(D546,DB!A:G,7,0),"")</f>
        <v/>
      </c>
      <c r="K546" s="163"/>
      <c r="L546" s="163" t="str">
        <f>IFERROR(VLOOKUP(D546,DB!A:I,9,0),"")</f>
        <v/>
      </c>
    </row>
    <row r="547" spans="1:12" ht="15">
      <c r="A547" s="163"/>
      <c r="B547" s="163" t="str">
        <f>IFERROR(VLOOKUP(D547,DB!A:K,11,0),"")</f>
        <v/>
      </c>
      <c r="C547" s="163"/>
      <c r="D547" s="163"/>
      <c r="E547" s="163"/>
      <c r="F547" s="164"/>
      <c r="G547" s="165">
        <f ca="1">IFERROR(NOW()-F547,"")</f>
        <v>45949.979744444441</v>
      </c>
      <c r="H547" s="164"/>
      <c r="I547" s="163" t="str">
        <f>IFERROR(VLOOKUP(D547,DB!A:F,6,0),"")</f>
        <v/>
      </c>
      <c r="J547" s="163" t="str">
        <f>IFERROR(VLOOKUP(D547,DB!A:G,7,0),"")</f>
        <v/>
      </c>
      <c r="K547" s="163"/>
      <c r="L547" s="163" t="str">
        <f>IFERROR(VLOOKUP(D547,DB!A:I,9,0),"")</f>
        <v/>
      </c>
    </row>
    <row r="548" spans="1:12" ht="15">
      <c r="A548" s="163"/>
      <c r="B548" s="163" t="str">
        <f>IFERROR(VLOOKUP(D548,DB!A:K,11,0),"")</f>
        <v/>
      </c>
      <c r="C548" s="163"/>
      <c r="D548" s="163"/>
      <c r="E548" s="163"/>
      <c r="F548" s="164"/>
      <c r="G548" s="165">
        <f ca="1">IFERROR(NOW()-F548,"")</f>
        <v>45949.979744444441</v>
      </c>
      <c r="H548" s="164"/>
      <c r="I548" s="163" t="str">
        <f>IFERROR(VLOOKUP(D548,DB!A:F,6,0),"")</f>
        <v/>
      </c>
      <c r="J548" s="163" t="str">
        <f>IFERROR(VLOOKUP(D548,DB!A:G,7,0),"")</f>
        <v/>
      </c>
      <c r="K548" s="163"/>
      <c r="L548" s="163" t="str">
        <f>IFERROR(VLOOKUP(D548,DB!A:I,9,0),"")</f>
        <v/>
      </c>
    </row>
    <row r="549" spans="1:12" ht="15">
      <c r="A549" s="163"/>
      <c r="B549" s="163" t="str">
        <f>IFERROR(VLOOKUP(D549,DB!A:K,11,0),"")</f>
        <v/>
      </c>
      <c r="C549" s="163"/>
      <c r="D549" s="163"/>
      <c r="E549" s="163"/>
      <c r="F549" s="164"/>
      <c r="G549" s="165">
        <f ca="1">IFERROR(NOW()-F549,"")</f>
        <v>45949.979744444441</v>
      </c>
      <c r="H549" s="164"/>
      <c r="I549" s="163" t="str">
        <f>IFERROR(VLOOKUP(D549,DB!A:F,6,0),"")</f>
        <v/>
      </c>
      <c r="J549" s="163" t="str">
        <f>IFERROR(VLOOKUP(D549,DB!A:G,7,0),"")</f>
        <v/>
      </c>
      <c r="K549" s="163"/>
      <c r="L549" s="163" t="str">
        <f>IFERROR(VLOOKUP(D549,DB!A:I,9,0),"")</f>
        <v/>
      </c>
    </row>
    <row r="550" spans="1:12" ht="15"/>
    <row r="551" spans="1:12" ht="15"/>
    <row r="552" spans="1:12" ht="15"/>
    <row r="553" spans="1:12" ht="15"/>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9" ht="15"/>
    <row r="660" ht="15"/>
    <row r="662" ht="15"/>
    <row r="663" ht="15"/>
    <row r="664" ht="15"/>
    <row r="665" ht="15"/>
    <row r="667" ht="15"/>
    <row r="668" ht="15"/>
    <row r="675" ht="15"/>
    <row r="676" ht="15"/>
    <row r="677" ht="15"/>
    <row r="678" ht="15"/>
    <row r="679" ht="15"/>
    <row r="680" ht="15"/>
    <row r="683" ht="15"/>
    <row r="684" ht="15"/>
    <row r="685" ht="15"/>
    <row r="686" ht="15"/>
    <row r="687" ht="15"/>
    <row r="688" ht="15"/>
    <row r="689" ht="15"/>
    <row r="690" ht="15"/>
    <row r="691" ht="15"/>
    <row r="692" ht="15"/>
    <row r="693" ht="15"/>
    <row r="694"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50" ht="15"/>
    <row r="751" ht="15"/>
    <row r="788" ht="15"/>
    <row r="789" ht="15"/>
    <row r="790" ht="15"/>
    <row r="791" ht="15"/>
    <row r="792" ht="15"/>
    <row r="793" ht="15"/>
    <row r="794" ht="15"/>
    <row r="795" ht="15"/>
    <row r="796" ht="15"/>
    <row r="797"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8" ht="15"/>
    <row r="879" ht="15"/>
    <row r="880" ht="15"/>
    <row r="882" ht="15"/>
    <row r="883"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6" ht="15"/>
    <row r="917" ht="15"/>
    <row r="1087" ht="15"/>
    <row r="1088" ht="15"/>
    <row r="1089" ht="15"/>
    <row r="1090" ht="15"/>
    <row r="1091" ht="15"/>
    <row r="1092" ht="15"/>
    <row r="1098" ht="15"/>
    <row r="1099" ht="15"/>
    <row r="1100" ht="15"/>
    <row r="1101" ht="15"/>
    <row r="1102" ht="15"/>
    <row r="1103" ht="15"/>
    <row r="1104"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5" ht="15"/>
    <row r="1156" ht="15"/>
    <row r="1162" ht="15"/>
    <row r="1163" ht="15"/>
    <row r="1165" ht="15"/>
    <row r="1166" ht="15"/>
    <row r="1167" ht="15"/>
    <row r="1168" ht="15"/>
    <row r="1169" ht="15"/>
    <row r="1170" ht="15"/>
    <row r="1171" ht="15"/>
    <row r="1173" ht="15"/>
    <row r="1174" ht="15"/>
    <row r="1175"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20" ht="15"/>
    <row r="1221" ht="15"/>
    <row r="1222" ht="15"/>
    <row r="1223" ht="15"/>
    <row r="1224" ht="15"/>
    <row r="1225" ht="15"/>
    <row r="1226" ht="15"/>
    <row r="1227" ht="15"/>
    <row r="1228" ht="15"/>
    <row r="1229" ht="15"/>
    <row r="1230" ht="15"/>
    <row r="1231" ht="15"/>
    <row r="1232" ht="15"/>
    <row r="1233" ht="15"/>
    <row r="1234" ht="15"/>
    <row r="1235" ht="15"/>
    <row r="1236" ht="15"/>
    <row r="1237" ht="15"/>
    <row r="1238" ht="15"/>
    <row r="1239" ht="15"/>
    <row r="1240" ht="15"/>
    <row r="1241" ht="15"/>
    <row r="1244" ht="15"/>
    <row r="1245" ht="15"/>
    <row r="1246" ht="15"/>
    <row r="1247" ht="15"/>
    <row r="1248" ht="15"/>
    <row r="1249" ht="15"/>
    <row r="1250" ht="15"/>
    <row r="1251" ht="15"/>
    <row r="1252" ht="15"/>
    <row r="1253" ht="15"/>
    <row r="1254" ht="15"/>
    <row r="1255" ht="15"/>
    <row r="1256" ht="15"/>
    <row r="1257" ht="15"/>
    <row r="1259" ht="15"/>
    <row r="1260" ht="15"/>
    <row r="1261" ht="15"/>
    <row r="1262" ht="15"/>
    <row r="1263" ht="15"/>
    <row r="1264" ht="15"/>
    <row r="1265" ht="15"/>
    <row r="1266" ht="15"/>
    <row r="1267" ht="15"/>
    <row r="1268" ht="15"/>
    <row r="1269" ht="15"/>
    <row r="1270" ht="15"/>
    <row r="1273" ht="15"/>
    <row r="1274" ht="15"/>
    <row r="1275" ht="15"/>
    <row r="1276" ht="15"/>
    <row r="1277" ht="15"/>
    <row r="1278" ht="15"/>
    <row r="1279" ht="15"/>
    <row r="1281" ht="15"/>
    <row r="1282" ht="15"/>
    <row r="1283" ht="15"/>
    <row r="1284" ht="15"/>
    <row r="1285" ht="15"/>
    <row r="1286" ht="15"/>
    <row r="1287" ht="15"/>
    <row r="1288" ht="15"/>
    <row r="1289" ht="15"/>
    <row r="1290" ht="15"/>
    <row r="1291" ht="15"/>
    <row r="1293" ht="15"/>
    <row r="1294" ht="15"/>
    <row r="1295" ht="15"/>
    <row r="1296" ht="15"/>
    <row r="1297" ht="15"/>
    <row r="1298" ht="15"/>
    <row r="1299" ht="15"/>
    <row r="1300" ht="15"/>
    <row r="1301" ht="15"/>
    <row r="1302" ht="15"/>
    <row r="1310" ht="15"/>
    <row r="1311" ht="15"/>
    <row r="1314" ht="15"/>
    <row r="1315" ht="15"/>
    <row r="1316" ht="15"/>
    <row r="1317" ht="15"/>
    <row r="1318" ht="15"/>
    <row r="1319" ht="15"/>
    <row r="1320" ht="15"/>
    <row r="1321" ht="15"/>
    <row r="1324" ht="15"/>
    <row r="1325" ht="15"/>
    <row r="1326" ht="15"/>
    <row r="1327" ht="15"/>
    <row r="1328" ht="15"/>
    <row r="1329" ht="15"/>
    <row r="1330" ht="15"/>
    <row r="1331" ht="15"/>
    <row r="1332" ht="15"/>
    <row r="1333" ht="15"/>
    <row r="1334" ht="15"/>
    <row r="1335" ht="15"/>
    <row r="1337" ht="15"/>
    <row r="1338" ht="15"/>
    <row r="1339" ht="15"/>
    <row r="1342" ht="15"/>
    <row r="1344" ht="15"/>
    <row r="1346" ht="15"/>
    <row r="1349" ht="15"/>
  </sheetData>
  <dataValidations count="2">
    <dataValidation allowBlank="1" showInputMessage="1" showErrorMessage="1" sqref="E1" xr:uid="{920C6338-E771-4DAE-8C89-92A9093EA4DE}"/>
    <dataValidation type="list" allowBlank="1" showInputMessage="1" showErrorMessage="1" sqref="E2:E5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7"/>
  <sheetViews>
    <sheetView workbookViewId="0">
      <selection activeCell="K5" sqref="K5"/>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6" t="s">
        <v>38953</v>
      </c>
      <c r="B1" s="146" t="s">
        <v>38954</v>
      </c>
      <c r="C1" s="146" t="s">
        <v>38955</v>
      </c>
      <c r="D1" s="146" t="s">
        <v>144</v>
      </c>
      <c r="E1" s="146" t="s">
        <v>38956</v>
      </c>
      <c r="F1" s="147" t="s">
        <v>38957</v>
      </c>
      <c r="G1" s="148" t="s">
        <v>38958</v>
      </c>
      <c r="H1" s="147" t="s">
        <v>38959</v>
      </c>
      <c r="I1" s="146" t="s">
        <v>38960</v>
      </c>
      <c r="J1" s="146" t="s">
        <v>38961</v>
      </c>
      <c r="K1" s="146" t="s">
        <v>38962</v>
      </c>
      <c r="L1" s="146"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s="112" customFormat="1" ht="31.5" customHeight="1">
      <c r="A2" s="142" t="s">
        <v>39074</v>
      </c>
      <c r="B2" s="143" t="str">
        <f>IFERROR(VLOOKUP(D2,DB!A:K,11,0),"")</f>
        <v>R6</v>
      </c>
      <c r="C2" s="142">
        <v>1</v>
      </c>
      <c r="D2" s="143" t="s">
        <v>34282</v>
      </c>
      <c r="E2" s="142" t="s">
        <v>38964</v>
      </c>
      <c r="F2" s="145">
        <v>45939.529062499998</v>
      </c>
      <c r="G2" s="144">
        <f ca="1">IFERROR(NOW()-F2,"-")</f>
        <v>10.450681944443204</v>
      </c>
      <c r="H2" s="145">
        <v>45927.987534722219</v>
      </c>
      <c r="I2" s="143" t="str">
        <f>IFERROR(VLOOKUP(D2,DB!A:F,6,0),"")</f>
        <v>SCECO</v>
      </c>
      <c r="J2" s="143" t="str">
        <f>IFERROR(VLOOKUP(D2,DB!A:G,7,0),"")</f>
        <v>Vandalized</v>
      </c>
      <c r="K2" s="142" t="s">
        <v>39075</v>
      </c>
      <c r="L2" s="143" t="str">
        <f>IFERROR(VLOOKUP(D2,DB!A:I,9,0),"")</f>
        <v>Latis</v>
      </c>
    </row>
    <row r="3" spans="1:16383" ht="31.5" customHeight="1">
      <c r="A3" s="106"/>
      <c r="B3" s="105" t="str">
        <f>IFERROR(VLOOKUP(D3,DB!A:K,11,0),"")</f>
        <v/>
      </c>
      <c r="C3" s="107"/>
      <c r="D3" s="105"/>
      <c r="E3" s="108"/>
      <c r="F3" s="109"/>
      <c r="G3" s="78">
        <f ca="1">IFERROR(NOW()-F3,"-")</f>
        <v>45949.979744444441</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67"/>
      <c r="E4" s="108"/>
      <c r="F4" s="109"/>
      <c r="G4" s="78">
        <f ca="1">IFERROR(NOW()-F4,"-")</f>
        <v>45949.979744444441</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45949.979744444441</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45949.979744444441</v>
      </c>
      <c r="H6" s="109"/>
      <c r="I6" s="105" t="str">
        <f>IFERROR(VLOOKUP(D6,DB!A:F,6,0),"")</f>
        <v/>
      </c>
      <c r="J6" s="104" t="str">
        <f>IFERROR(VLOOKUP(D6,DB!A:G,7,0),"")</f>
        <v/>
      </c>
      <c r="K6" s="110"/>
      <c r="L6" s="111" t="str">
        <f>IFERROR(VLOOKUP(D6,DB!A:I,9,0),"")</f>
        <v/>
      </c>
    </row>
    <row r="7" spans="1:16383" ht="31.5" customHeight="1">
      <c r="A7" s="106"/>
      <c r="B7" s="105" t="str">
        <f>IFERROR(VLOOKUP(D7,DB!A:K,11,0),"")</f>
        <v/>
      </c>
      <c r="C7" s="107"/>
      <c r="D7"/>
      <c r="E7" s="108"/>
      <c r="F7" s="109"/>
      <c r="G7" s="78">
        <f ca="1">IFERROR(NOW()-F7,"-")</f>
        <v>45949.979744444441</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45949.979744444441</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45949.979744444441</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45949.979744444441</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45949.979744444441</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45949.979744444441</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45949.979744444441</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45949.979744444441</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45949.979744444441</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45949.979744444441</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45949.979744444441</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45949.979744444441</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45949.979744444441</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45949.979744444441</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45949.979744444441</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45949.979744444441</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45949.979744444441</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45949.979744444441</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45949.979744444441</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45949.979744444441</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45949.979744444441</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45949.979744444441</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45949.979744444441</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45949.979744444441</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45949.979744444441</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45949.979744444441</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45949.979744444441</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45949.979744444441</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45949.979744444441</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45949.979744444441</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45949.979744444441</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45949.979744444441</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45949.979744444441</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45949.979744444441</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45949.979744444441</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45949.979744444441</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45949.979744444441</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45949.979744444441</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45949.979744444441</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45949.979744444441</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45949.979744444441</v>
      </c>
      <c r="H47" s="109"/>
      <c r="I47" s="105" t="str">
        <f>IFERROR(VLOOKUP(D47,DB!A:F,6,0),"")</f>
        <v/>
      </c>
      <c r="J47" s="104" t="str">
        <f>IFERROR(VLOOKUP(D47,DB!A:G,7,0),"")</f>
        <v/>
      </c>
      <c r="K47" s="110"/>
      <c r="L47" s="111" t="str">
        <f>IFERROR(VLOOKUP(D47,DB!A:I,9,0),"")</f>
        <v/>
      </c>
    </row>
  </sheetData>
  <dataValidations count="2">
    <dataValidation allowBlank="1" showInputMessage="1" showErrorMessage="1" sqref="E1" xr:uid="{380493DB-286A-4683-AF55-C78F04945A49}"/>
    <dataValidation type="list" allowBlank="1" showInputMessage="1" showErrorMessage="1" sqref="E2:E4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2025-10-19T20:32:11Z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