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479" documentId="13_ncr:1_{F6CB121F-512D-4AA6-A0C1-0FB36C537598}" xr6:coauthVersionLast="47" xr6:coauthVersionMax="47" xr10:uidLastSave="{A15831B8-F3FA-4E6B-AAD0-CD135C783EA1}"/>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7" i="6"/>
  <c r="G8" i="6"/>
  <c r="G9" i="6"/>
  <c r="G10" i="6"/>
  <c r="G11" i="6"/>
  <c r="G12" i="6"/>
  <c r="G13" i="6"/>
  <c r="G14" i="6"/>
  <c r="G15" i="6"/>
  <c r="G16" i="6"/>
  <c r="G17" i="6"/>
  <c r="G18" i="6"/>
  <c r="G19" i="6"/>
  <c r="G20" i="6"/>
  <c r="G21" i="6"/>
  <c r="G22" i="6"/>
  <c r="G23" i="6"/>
  <c r="G24" i="6"/>
  <c r="G25" i="6"/>
  <c r="G26" i="6"/>
  <c r="G27" i="6"/>
  <c r="G28" i="6"/>
  <c r="G29" i="6"/>
  <c r="G30" i="6"/>
  <c r="G31" i="6"/>
  <c r="L7"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4" i="1"/>
  <c r="G5" i="1"/>
  <c r="G6" i="1"/>
  <c r="G7" i="1"/>
  <c r="G8" i="1"/>
  <c r="G9" i="1"/>
  <c r="G10" i="1"/>
  <c r="G11" i="1"/>
  <c r="G12" i="1"/>
  <c r="G13"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<sst xmlns="http://schemas.openxmlformats.org/spreadsheetml/2006/main" count="178584" uniqueCount="39075">
  <si>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</si>
  <si>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</si>
  <si>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</si>
  <si>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</si>
  <si>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</si>
  <si>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</si>
  <si>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</si>
  <si>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</si>
  <si>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</si>
  <si>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</si>
  <si>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</si>
  <si>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</si>
  <si>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</si>
  <si>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</si>
  <si>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</si>
  <si>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</si>
  <si>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</si>
  <si>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</si>
  <si>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</si>
  <si>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</si>
  <si>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</si>
  <si>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</si>
  <si>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</si>
  <si>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</si>
  <si>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</si>
  <si>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</si>
  <si>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</si>
  <si>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</si>
  <si>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</si>
  <si>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</si>
  <si>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</si>
  <si>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</si>
  <si>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</si>
  <si>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</si>
  <si>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</si>
  <si>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</si>
  <si>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</si>
  <si>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</si>
  <si>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</si>
  <si>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</si>
  <si>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</si>
  <si>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</si>
  <si>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</si>
  <si>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</si>
  <si>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</si>
  <si>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</si>
  <si>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</si>
  <si>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</si>
  <si>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</si>
  <si>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</si>
  <si>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</si>
  <si>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</si>
  <si>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</si>
  <si>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</si>
  <si>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</si>
  <si>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</si>
  <si>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</si>
  <si>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</si>
  <si>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</si>
  <si>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</si>
  <si>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</si>
  <si>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</si>
  <si>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</si>
  <si>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</si>
  <si>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</si>
  <si>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</si>
  <si>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</si>
  <si>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</si>
  <si>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</si>
  <si>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</si>
  <si>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</si>
  <si>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</si>
  <si>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</si>
  <si>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</si>
  <si>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</si>
  <si>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</si>
  <si>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</si>
  <si>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</si>
  <si>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</si>
  <si>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</si>
  <si>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</si>
  <si>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</si>
  <si>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</si>
  <si>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</si>
  <si>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</si>
  <si>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</si>
  <si>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</si>
  <si>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</si>
  <si>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</si>
  <si>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</si>
  <si>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</si>
  <si>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</si>
  <si>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</si>
  <si>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</si>
  <si>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</si>
  <si>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</si>
  <si>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</si>
  <si>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</si>
  <si>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</si>
  <si>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</si>
  <si>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</si>
  <si>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</si>
  <si>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</si>
  <si>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</si>
  <si>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</si>
  <si>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</si>
  <si>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</si>
  <si>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</si>
  <si>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</si>
  <si>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</si>
  <si>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</si>
  <si>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</si>
  <si>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</si>
  <si>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</si>
  <si>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</si>
  <si>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</si>
  <si>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</si>
  <si>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</si>
  <si>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</si>
  <si>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</si>
  <si>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</si>
  <si>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</si>
  <si>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</si>
  <si>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</si>
  <si>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</si>
  <si>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</si>
  <si>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</si>
  <si>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</si>
  <si>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</si>
  <si>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</si>
  <si>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</si>
  <si>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</si>
  <si>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</si>
  <si>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</si>
  <si>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</si>
  <si>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</si>
  <si>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</si>
  <si>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</si>
  <si>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</si>
  <si>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</si>
  <si>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</si>
  <si>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</si>
  <si>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</si>
  <si>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</si>
  <si>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</si>
  <si>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</si>
  <si>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</si>
  <si>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</si>
  <si>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</si>
  <si>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</si>
  <si>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</si>
  <si>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</si>
  <si>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</si>
  <si>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</si>
  <si>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</si>
  <si>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</si>
  <si>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</si>
  <si>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</si>
  <si>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</si>
  <si>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</si>
  <si>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</si>
  <si>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</si>
  <si>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</si>
  <si>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</si>
  <si>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</si>
  <si>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</si>
  <si>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</si>
  <si>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</si>
  <si>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</si>
  <si>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</si>
  <si>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</si>
  <si>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</si>
  <si>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</si>
  <si>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</si>
  <si>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</si>
  <si>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</si>
  <si>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</si>
  <si>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</si>
  <si>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</si>
  <si>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</si>
  <si>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</si>
  <si>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</si>
  <si>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</si>
  <si>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</si>
  <si>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</si>
  <si>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</si>
  <si>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</si>
  <si>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</si>
  <si>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</si>
  <si>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</si>
  <si>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</si>
  <si>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</si>
  <si>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</si>
  <si>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</si>
  <si>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</si>
  <si>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</si>
  <si>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</si>
  <si>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</si>
  <si>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</si>
  <si>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</si>
  <si>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</si>
  <si>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</si>
  <si>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</si>
  <si>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</si>
  <si>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</si>
  <si>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</si>
  <si>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</si>
  <si>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</si>
  <si>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</si>
  <si>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</si>
  <si>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</si>
  <si>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</si>
  <si>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</si>
  <si>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</si>
  <si>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</si>
  <si>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</si>
  <si>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</si>
  <si>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</si>
  <si>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</si>
  <si>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</si>
  <si>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</si>
  <si>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</si>
  <si>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</si>
  <si>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</si>
  <si>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</si>
  <si>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</si>
  <si>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</si>
  <si>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</si>
  <si>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</si>
  <si>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</si>
  <si>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</si>
  <si>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</si>
  <si>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</si>
  <si>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</si>
  <si>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</si>
  <si>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</si>
  <si>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</si>
  <si>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</si>
  <si>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</si>
  <si>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</si>
  <si>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</si>
  <si>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</si>
  <si>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</si>
  <si>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</si>
  <si>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</si>
  <si>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</si>
  <si>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</si>
  <si>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</si>
  <si>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</si>
  <si>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</si>
  <si>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</si>
  <si>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</si>
  <si>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</si>
  <si>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</si>
  <si>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</si>
  <si>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</si>
  <si>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</si>
  <si>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</si>
  <si>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</si>
  <si>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</si>
  <si>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</si>
  <si>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</si>
  <si>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</si>
  <si>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</si>
  <si>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</si>
  <si>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</si>
  <si>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</si>
  <si>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</si>
  <si>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</si>
  <si>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</si>
  <si>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</si>
  <si>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</si>
  <si>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</si>
  <si>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</si>
  <si>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</si>
  <si>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</si>
  <si>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</si>
  <si>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</si>
  <si>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</si>
  <si>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</si>
  <si>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</si>
  <si>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</si>
  <si>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</si>
  <si>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</si>
  <si>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</si>
  <si>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</si>
  <si>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</si>
  <si>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</si>
  <si>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</si>
  <si>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</si>
  <si>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</si>
  <si>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</si>
  <si>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</si>
  <si>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</si>
  <si>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</si>
  <si>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</si>
  <si>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</si>
  <si>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</si>
  <si>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</si>
  <si>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</si>
  <si>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</si>
  <si>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</si>
  <si>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</si>
  <si>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</si>
  <si>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</si>
  <si>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</si>
  <si>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</si>
  <si>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</si>
  <si>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</si>
  <si>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</si>
  <si>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</si>
  <si>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</si>
  <si>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</si>
  <si>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</si>
  <si>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</si>
  <si>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</si>
  <si>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</si>
  <si>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</si>
  <si>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</si>
  <si>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</si>
  <si>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</si>
  <si>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</si>
  <si>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</si>
  <si>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</si>
  <si>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</si>
  <si>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</si>
  <si>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</si>
  <si>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</si>
  <si>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</si>
  <si>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</si>
  <si>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</si>
  <si>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</si>
  <si>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</si>
  <si>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</si>
  <si>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</si>
  <si>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</si>
  <si>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</si>
  <si>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</si>
  <si>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</si>
  <si>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</si>
  <si>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</si>
  <si>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</si>
  <si>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</si>
  <si>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</si>
  <si>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</si>
  <si>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</si>
  <si>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</si>
  <si>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</si>
  <si>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</si>
  <si>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</si>
  <si>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</si>
  <si>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</si>
  <si>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</si>
  <si>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</si>
  <si>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</si>
  <si>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</si>
  <si>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</si>
  <si>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</si>
  <si>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</si>
  <si>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</si>
  <si>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</si>
  <si>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</si>
  <si>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</si>
  <si>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</si>
  <si>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</si>
  <si>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</si>
  <si>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</si>
  <si>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</si>
  <si>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</si>
  <si>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</si>
  <si>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</si>
  <si>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</si>
  <si>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</si>
  <si>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</si>
  <si>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</si>
  <si>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</si>
  <si>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</si>
  <si>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</si>
  <si>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</si>
  <si>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</si>
  <si>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</si>
  <si>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</si>
  <si>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</si>
  <si>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</si>
  <si>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</si>
  <si>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</si>
  <si>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</si>
  <si>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</si>
  <si>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</si>
  <si>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</si>
  <si>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</si>
  <si>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</si>
  <si>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</si>
  <si>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</si>
  <si>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</si>
  <si>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</si>
  <si>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</si>
  <si>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</si>
  <si>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</si>
  <si>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</si>
  <si>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</si>
  <si>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</si>
  <si>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</si>
  <si>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</si>
  <si>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</si>
  <si>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</si>
  <si>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</si>
  <si>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</si>
  <si>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</si>
  <si>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</si>
  <si>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</si>
  <si>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</si>
  <si>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</si>
  <si>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</si>
  <si>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</si>
  <si>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</si>
  <si>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</si>
  <si>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</si>
  <si>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</si>
  <si>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</si>
  <si>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</si>
  <si>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</si>
  <si>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</si>
  <si>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</si>
  <si>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</si>
  <si>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</si>
  <si>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</si>
  <si>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</si>
  <si>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</si>
  <si>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</si>
  <si>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</si>
  <si>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</si>
  <si>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</si>
  <si>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</si>
  <si>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</si>
  <si>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</si>
  <si>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</si>
  <si>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</si>
  <si>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</si>
  <si>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</si>
  <si>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</si>
  <si>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</si>
  <si>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</si>
  <si>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</si>
  <si>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</si>
  <si>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</si>
  <si>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</si>
  <si>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</si>
  <si>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</si>
  <si>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</si>
  <si>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</si>
  <si>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</si>
  <si>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</si>
  <si>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</si>
  <si>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</si>
  <si>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</si>
  <si>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</si>
  <si>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</si>
  <si>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</si>
  <si>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</si>
  <si>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</si>
  <si>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</si>
  <si>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</si>
  <si>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</si>
  <si>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</si>
  <si>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</si>
  <si>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</si>
  <si>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</si>
  <si>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</si>
  <si>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</si>
  <si>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</si>
  <si>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</si>
  <si>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</si>
  <si>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</si>
  <si>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</si>
  <si>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</si>
  <si>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</si>
  <si>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</si>
  <si>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</si>
  <si>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</si>
  <si>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</si>
  <si>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</si>
  <si>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</si>
  <si>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</si>
  <si>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</si>
  <si>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</si>
  <si>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</si>
  <si>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</si>
  <si>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</si>
  <si>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</si>
  <si>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</si>
  <si>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</si>
  <si>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</si>
  <si>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</si>
  <si>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</si>
  <si>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</si>
  <si>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</si>
  <si>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</si>
  <si>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</si>
  <si>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</si>
  <si>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</si>
  <si>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</si>
  <si>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</si>
  <si>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</si>
  <si>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</si>
  <si>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</si>
  <si>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</si>
  <si>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</si>
  <si>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</si>
  <si>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</si>
  <si>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</si>
  <si>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</si>
  <si>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</si>
  <si>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</si>
  <si>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</si>
  <si>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</si>
  <si>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</si>
  <si>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</si>
  <si>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</si>
  <si>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</si>
  <si>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</si>
  <si>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</si>
  <si>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</si>
  <si>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</si>
  <si>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</si>
  <si>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</si>
  <si>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</si>
  <si>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</si>
  <si>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</si>
  <si>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</si>
  <si>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</si>
  <si>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</si>
  <si>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</si>
  <si>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</si>
  <si>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</si>
  <si>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</si>
  <si>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</si>
  <si>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</si>
  <si>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</si>
  <si>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</si>
  <si>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</si>
  <si>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</si>
  <si>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</si>
  <si>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</si>
  <si>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</si>
  <si>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</si>
  <si>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</si>
  <si>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</si>
  <si>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</si>
  <si>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</si>
  <si>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</si>
  <si>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</si>
  <si>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</si>
  <si>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</si>
  <si>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</si>
  <si>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</si>
  <si>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</si>
  <si>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</si>
  <si>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</si>
  <si>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</si>
  <si>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</si>
  <si>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</si>
  <si>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</si>
  <si>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</si>
  <si>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</si>
  <si>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</si>
  <si>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</si>
  <si>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</si>
  <si>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</si>
  <si>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</si>
  <si>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</si>
  <si>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</si>
  <si>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</si>
  <si>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</si>
  <si>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</si>
  <si>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</si>
  <si>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</si>
  <si>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</si>
  <si>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</si>
  <si>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</si>
  <si>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</si>
  <si>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</si>
  <si>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</si>
  <si>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</si>
  <si>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</si>
  <si>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</si>
  <si>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</si>
  <si>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</si>
  <si>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</si>
  <si>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</si>
  <si>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</si>
  <si>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</si>
  <si>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</si>
  <si>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</si>
  <si>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</si>
  <si>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</si>
  <si>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</si>
  <si>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</si>
  <si>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</si>
  <si>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</si>
  <si>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</si>
  <si>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</si>
  <si>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</si>
  <si>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</si>
  <si>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</si>
  <si>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</si>
  <si>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</si>
  <si>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</si>
  <si>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</si>
  <si>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</si>
  <si>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</si>
  <si>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</si>
  <si>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</si>
  <si>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</si>
  <si>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</si>
  <si>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</si>
  <si>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</si>
  <si>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</si>
  <si>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</si>
  <si>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</si>
  <si>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</si>
  <si>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</si>
  <si>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</si>
  <si>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</si>
  <si>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</si>
  <si>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</si>
  <si>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</si>
  <si>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</si>
  <si>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</si>
  <si>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</si>
  <si>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</si>
  <si>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</si>
  <si>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</si>
  <si>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</si>
  <si>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</si>
  <si>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</si>
  <si>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</si>
  <si>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</si>
  <si>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</si>
  <si>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</si>
  <si>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</si>
  <si>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</si>
  <si>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</si>
  <si>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</si>
  <si>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</si>
  <si>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</si>
  <si>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</si>
  <si>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</si>
  <si>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</si>
  <si>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</si>
  <si>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</si>
  <si>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</si>
  <si>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</si>
  <si>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</si>
  <si>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</si>
  <si>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</si>
  <si>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</si>
  <si>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</si>
  <si>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</si>
  <si>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</si>
  <si>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</si>
  <si>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</si>
  <si>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</si>
  <si>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</si>
  <si>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</si>
  <si>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</si>
  <si>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</si>
  <si>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</si>
  <si>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</si>
  <si>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</si>
  <si>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</si>
  <si>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</si>
  <si>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</si>
  <si>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</si>
  <si>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</si>
  <si>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</si>
  <si>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</si>
  <si>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</si>
  <si>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</si>
  <si>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</si>
  <si>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</si>
  <si>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</si>
  <si>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</si>
  <si>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</si>
  <si>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</si>
  <si>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</si>
  <si>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</si>
  <si>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</si>
  <si>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</si>
  <si>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</si>
  <si>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</si>
  <si>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</si>
  <si>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</si>
  <si>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</si>
  <si>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</si>
  <si>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</si>
  <si>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</si>
  <si>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</si>
  <si>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</si>
  <si>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</si>
  <si>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</si>
  <si>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</si>
  <si>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</si>
  <si>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</si>
  <si>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</si>
  <si>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</si>
  <si>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</si>
  <si>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</si>
  <si>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</si>
  <si>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</si>
  <si>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</si>
  <si>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</si>
  <si>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</si>
  <si>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</si>
  <si>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</si>
  <si>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</si>
  <si>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</si>
  <si>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</si>
  <si>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</si>
  <si>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</si>
  <si>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</si>
  <si>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</si>
  <si>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</si>
  <si>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</si>
  <si>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</si>
  <si>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</si>
  <si>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</si>
  <si>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</si>
  <si>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</si>
  <si>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</si>
  <si>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</si>
  <si>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</si>
  <si>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</si>
  <si>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</si>
  <si>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</si>
  <si>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</si>
  <si>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</si>
  <si>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</si>
  <si>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</si>
  <si>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</si>
  <si>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</si>
  <si>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</si>
  <si>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</si>
  <si>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</si>
  <si>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</si>
  <si>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</si>
  <si>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</si>
  <si>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</si>
  <si>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</si>
  <si>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</si>
  <si>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</si>
  <si>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</si>
  <si>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</si>
  <si>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</si>
  <si>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</si>
  <si>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</si>
  <si>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</si>
  <si>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</si>
  <si>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</si>
  <si>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</si>
  <si>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</si>
  <si>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</si>
  <si>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</si>
  <si>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</si>
  <si>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</si>
  <si>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</si>
  <si>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</si>
  <si>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</si>
  <si>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</si>
  <si>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</si>
  <si>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</si>
  <si>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</si>
  <si>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</si>
  <si>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</si>
  <si>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</si>
  <si>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</si>
  <si>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</si>
  <si>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</si>
  <si>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</si>
  <si>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</si>
  <si>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</si>
  <si>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</si>
  <si>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</si>
  <si>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</si>
  <si>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</si>
  <si>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</si>
  <si>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</si>
  <si>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</si>
  <si>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</si>
  <si>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</si>
  <si>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</si>
  <si>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</si>
  <si>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</si>
  <si>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</si>
  <si>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</si>
  <si>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</si>
  <si>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</si>
  <si>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</si>
  <si>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</si>
  <si>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</si>
  <si>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</si>
  <si>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</si>
  <si>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</si>
  <si>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</si>
  <si>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</si>
  <si>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</si>
  <si>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</si>
  <si>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</si>
  <si>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</si>
  <si>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</si>
  <si>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</si>
  <si>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</si>
  <si>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</si>
  <si>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</si>
  <si>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</si>
  <si>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</si>
  <si>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</si>
  <si>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</si>
  <si>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</si>
  <si>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</si>
  <si>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</si>
  <si>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</si>
  <si>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</si>
  <si>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</si>
  <si>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</si>
  <si>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</si>
  <si>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</si>
  <si>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</si>
  <si>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</si>
  <si>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</si>
  <si>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</si>
  <si>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</si>
  <si>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</si>
  <si>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</si>
  <si>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</si>
  <si>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</si>
  <si>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</si>
  <si>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</si>
  <si>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</si>
  <si>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</si>
  <si>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</si>
  <si>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</si>
  <si>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</si>
  <si>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</si>
  <si>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</si>
  <si>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</si>
  <si>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</si>
  <si>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</si>
  <si>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</si>
  <si>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</si>
  <si>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</si>
  <si>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</si>
  <si>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</si>
  <si>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</si>
  <si>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</si>
  <si>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</si>
  <si>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</si>
  <si>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</si>
  <si>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</si>
  <si>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</si>
  <si>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</si>
  <si>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</si>
  <si>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</si>
  <si>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</si>
  <si>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</si>
  <si>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</si>
  <si>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</si>
  <si>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</si>
  <si>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</si>
  <si>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</si>
  <si>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</si>
  <si>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</si>
  <si>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</si>
  <si>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</si>
  <si>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</si>
  <si>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</si>
  <si>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</si>
  <si>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</si>
  <si>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</si>
  <si>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</si>
  <si>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</si>
  <si>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</si>
  <si>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</si>
  <si>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</si>
  <si>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</si>
  <si>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</si>
  <si>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</si>
  <si>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</si>
  <si>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</si>
  <si>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</si>
  <si>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</si>
  <si>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</si>
  <si>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</si>
  <si>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</si>
  <si>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</si>
  <si>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</si>
  <si>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</si>
  <si>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</si>
  <si>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</si>
  <si>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</si>
  <si>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</si>
  <si>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</si>
  <si>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</si>
  <si>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</si>
  <si>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</si>
  <si>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</si>
  <si>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</si>
  <si>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</si>
  <si>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</si>
  <si>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</si>
  <si>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</si>
  <si>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</si>
  <si>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</si>
  <si>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</si>
  <si>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</si>
  <si>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</si>
  <si>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</si>
  <si>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</si>
  <si>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</si>
  <si>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</si>
  <si>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</si>
  <si>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</si>
  <si>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</si>
  <si>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</si>
  <si>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</si>
  <si>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</si>
  <si>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</si>
  <si>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</si>
  <si>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</si>
  <si>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</si>
  <si>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</si>
  <si>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</si>
  <si>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</si>
  <si>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</si>
  <si>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</si>
  <si>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</si>
  <si>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</si>
  <si>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</si>
  <si>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</si>
  <si>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</si>
  <si>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</si>
  <si>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</si>
  <si>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</si>
  <si>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</si>
  <si>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</si>
  <si>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</si>
  <si>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</si>
  <si>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</si>
  <si>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</si>
  <si>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</si>
  <si>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</si>
  <si>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</si>
  <si>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</si>
  <si>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</si>
  <si>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</si>
  <si>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</si>
  <si>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</si>
  <si>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</si>
  <si>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</si>
  <si>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</si>
  <si>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</si>
  <si>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</si>
  <si>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</si>
  <si>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</si>
  <si>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</si>
  <si>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</si>
  <si>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</si>
  <si>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</si>
  <si>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</si>
  <si>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</si>
  <si>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</si>
  <si>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</si>
  <si>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</si>
  <si>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</si>
  <si>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</si>
  <si>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</si>
  <si>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</si>
  <si>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</si>
  <si>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</si>
  <si>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</si>
  <si>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</si>
  <si>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</si>
  <si>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</si>
  <si>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</si>
  <si>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</si>
  <si>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</si>
  <si>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</si>
  <si>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</si>
  <si>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</si>
  <si>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</si>
  <si>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</si>
  <si>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</si>
  <si>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</si>
  <si>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</si>
  <si>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</si>
  <si>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</si>
  <si>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</si>
  <si>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</si>
  <si>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</si>
  <si>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</si>
  <si>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</si>
  <si>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</si>
  <si>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</si>
  <si>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</si>
  <si>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</si>
  <si>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</si>
  <si>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</si>
  <si>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</si>
  <si>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</si>
  <si>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</si>
  <si>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</si>
  <si>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</si>
  <si>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</si>
  <si>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</si>
  <si>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</si>
  <si>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</si>
  <si>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</si>
  <si>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</si>
  <si>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</si>
  <si>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</si>
  <si>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</si>
  <si>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</si>
  <si>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</si>
  <si>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</si>
  <si>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</si>
  <si>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</si>
  <si>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</si>
  <si>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</si>
  <si>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</si>
  <si>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</si>
  <si>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</si>
  <si>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</si>
  <si>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</si>
  <si>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</si>
  <si>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</si>
  <si>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</si>
  <si>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</si>
  <si>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</si>
  <si>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</si>
  <si>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</si>
  <si>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</si>
  <si>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</si>
  <si>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</si>
  <si>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</si>
  <si>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</si>
  <si>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</si>
  <si>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</si>
  <si>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</si>
  <si>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</si>
  <si>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</si>
  <si>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</si>
  <si>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</si>
  <si>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</si>
  <si>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</si>
  <si>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</si>
  <si>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</si>
  <si>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</si>
  <si>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</si>
  <si>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</si>
  <si>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</si>
  <si>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</si>
  <si>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</si>
  <si>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</si>
  <si>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</si>
  <si>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</si>
  <si>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</si>
  <si>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</si>
  <si>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</si>
  <si>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</si>
  <si>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</si>
  <si>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</si>
  <si>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</si>
  <si>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</si>
  <si>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</si>
  <si>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</si>
  <si>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</si>
  <si>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</si>
  <si>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</si>
  <si>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</si>
  <si>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</si>
  <si>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</si>
  <si>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</si>
  <si>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</si>
  <si>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</si>
  <si>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</si>
  <si>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</si>
  <si>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</si>
  <si>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</si>
  <si>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</si>
  <si>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</si>
  <si>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</si>
  <si>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</si>
  <si>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</si>
  <si>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</si>
  <si>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</si>
  <si>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</si>
  <si>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</si>
  <si>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</si>
  <si>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</si>
  <si>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</si>
  <si>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</si>
  <si>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</si>
  <si>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</si>
  <si>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</si>
  <si>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</si>
  <si>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</si>
  <si>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</si>
  <si>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</si>
  <si>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</si>
  <si>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</si>
  <si>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</si>
  <si>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</si>
  <si>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</si>
  <si>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</si>
  <si>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</si>
  <si>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</si>
  <si>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</si>
  <si>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</si>
  <si>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</si>
  <si>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</si>
  <si>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</si>
  <si>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</si>
  <si>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</si>
  <si>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</si>
  <si>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</si>
  <si>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</si>
  <si>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</si>
  <si>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</si>
  <si>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</si>
  <si>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</si>
  <si>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</si>
  <si>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</si>
  <si>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</si>
  <si>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</si>
  <si>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</si>
  <si>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</si>
  <si>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</si>
  <si>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</si>
  <si>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</si>
  <si>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</si>
  <si>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</si>
  <si>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</si>
  <si>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</si>
  <si>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</si>
  <si>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</si>
  <si>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</si>
  <si>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</si>
  <si>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</si>
  <si>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</si>
  <si>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</si>
  <si>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</si>
  <si>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</si>
  <si>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</si>
  <si>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</si>
  <si>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</si>
  <si>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</si>
  <si>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</si>
  <si>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</si>
  <si>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</si>
  <si>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</si>
  <si>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</si>
  <si>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</si>
  <si>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</si>
  <si>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</si>
  <si>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</si>
  <si>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</si>
  <si>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</si>
  <si>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</si>
  <si>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</si>
  <si>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</si>
  <si>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</si>
  <si>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</si>
  <si>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</si>
  <si>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</si>
  <si>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</si>
  <si>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</si>
  <si>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</si>
  <si>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</si>
  <si>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</si>
  <si>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</si>
  <si>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</si>
  <si>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</si>
  <si>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</si>
  <si>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</si>
  <si>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</si>
  <si>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</si>
  <si>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</si>
  <si>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</si>
  <si>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</si>
  <si>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</si>
  <si>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</si>
  <si>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</si>
  <si>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</si>
  <si>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</si>
  <si>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</si>
  <si>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</si>
  <si>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</si>
  <si>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</si>
  <si>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</si>
  <si>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</si>
  <si>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</si>
  <si>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</si>
  <si>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</si>
  <si>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</si>
  <si>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</si>
  <si>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</si>
  <si>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</si>
  <si>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</si>
  <si>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</si>
  <si>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</si>
  <si>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</si>
  <si>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</si>
  <si>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</si>
  <si>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</si>
  <si>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</si>
  <si>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</si>
  <si>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</si>
  <si>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</si>
  <si>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</si>
  <si>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</si>
  <si>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</si>
  <si>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</si>
  <si>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</si>
  <si>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</si>
  <si>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</si>
  <si>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</si>
  <si>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</si>
  <si>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</si>
  <si>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</si>
  <si>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</si>
  <si>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</si>
  <si>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</si>
  <si>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</si>
  <si>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</si>
  <si>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</si>
  <si>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</si>
  <si>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</si>
  <si>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</si>
  <si>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</si>
  <si>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</si>
  <si>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</si>
  <si>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</si>
  <si>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</si>
  <si>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</si>
  <si>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</si>
  <si>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</si>
  <si>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</si>
  <si>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</si>
  <si>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</si>
  <si>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</si>
  <si>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</si>
  <si>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</si>
  <si>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</si>
  <si>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</si>
  <si>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</si>
  <si>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</si>
  <si>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</si>
  <si>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</si>
  <si>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</si>
  <si>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</si>
  <si>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</si>
  <si>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</si>
  <si>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</si>
  <si>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</si>
  <si>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</si>
  <si>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</si>
  <si>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</si>
  <si>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</si>
  <si>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</si>
  <si>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</si>
  <si>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</si>
  <si>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</si>
  <si>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</si>
  <si>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</si>
  <si>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</si>
  <si>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</si>
  <si>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</si>
  <si>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</si>
  <si>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</si>
  <si>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</si>
  <si>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</si>
  <si>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</si>
  <si>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</si>
  <si>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</si>
  <si>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</si>
  <si>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</si>
  <si>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</si>
  <si>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</si>
  <si>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</si>
  <si>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</si>
  <si>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</si>
  <si>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</si>
  <si>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</si>
  <si>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</si>
  <si>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</si>
  <si>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</si>
  <si>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</si>
  <si>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</si>
  <si>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</si>
  <si>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</si>
  <si>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</si>
  <si>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</si>
  <si>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</si>
  <si>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</si>
  <si>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</si>
  <si>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</si>
  <si>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</si>
  <si>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</si>
  <si>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</si>
  <si>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</si>
  <si>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</si>
  <si>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</si>
  <si>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</si>
  <si>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</si>
  <si>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</si>
  <si>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</si>
  <si>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</si>
  <si>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</si>
  <si>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</si>
  <si>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</si>
  <si>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</si>
  <si>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</si>
  <si>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</si>
  <si>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</si>
  <si>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</si>
  <si>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</si>
  <si>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</si>
  <si>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</si>
  <si>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</si>
  <si>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</si>
  <si>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</si>
  <si>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</si>
  <si>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</si>
  <si>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</si>
  <si>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</si>
  <si>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</si>
  <si>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</si>
  <si>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</si>
  <si>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</si>
  <si>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</si>
  <si>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</si>
  <si>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</si>
  <si>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</si>
  <si>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</si>
  <si>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</si>
  <si>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</si>
  <si>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</si>
  <si>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</si>
  <si>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</si>
  <si>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</si>
  <si>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</si>
  <si>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</si>
  <si>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</si>
  <si>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</si>
  <si>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</si>
  <si>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</si>
  <si>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</si>
  <si>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</si>
  <si>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</si>
  <si>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</si>
  <si>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</si>
  <si>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</si>
  <si>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</si>
  <si>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</si>
  <si>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</si>
  <si>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</si>
  <si>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</si>
  <si>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</si>
  <si>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</si>
  <si>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</si>
  <si>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</si>
  <si>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</si>
  <si>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</si>
  <si>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</si>
  <si>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</si>
  <si>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</si>
  <si>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</si>
  <si>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</si>
  <si>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</si>
  <si>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</si>
  <si>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</si>
  <si>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</si>
  <si>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</si>
  <si>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</si>
  <si>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</si>
  <si>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</si>
  <si>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</si>
  <si>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</si>
  <si>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</si>
  <si>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</si>
  <si>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</si>
  <si>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</si>
  <si>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</si>
  <si>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</si>
  <si>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</si>
  <si>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</si>
  <si>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</si>
  <si>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</si>
  <si>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</si>
  <si>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</si>
  <si>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</si>
  <si>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</si>
  <si>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</si>
  <si>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</si>
  <si>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</si>
  <si>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</si>
  <si>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</si>
  <si>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</si>
  <si>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</si>
  <si>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</si>
  <si>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</si>
  <si>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</si>
  <si>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</si>
  <si>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</si>
  <si>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</si>
  <si>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</si>
  <si>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</si>
  <si>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</si>
  <si>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</si>
  <si>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</si>
  <si>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</si>
  <si>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</si>
  <si>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</si>
  <si>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</si>
  <si>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</si>
  <si>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</si>
  <si>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</si>
  <si>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</si>
  <si>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</si>
  <si>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</si>
  <si>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</si>
  <si>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</si>
  <si>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</si>
  <si>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</si>
  <si>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</si>
  <si>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</si>
  <si>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</si>
  <si>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</si>
  <si>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</si>
  <si>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</si>
  <si>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</si>
  <si>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</si>
  <si>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</si>
  <si>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</si>
  <si>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</si>
  <si>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</si>
  <si>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</si>
  <si>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</si>
  <si>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</si>
  <si>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</si>
  <si>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</si>
  <si>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</si>
  <si>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</si>
  <si>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</si>
  <si>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</si>
  <si>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</si>
  <si>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</si>
  <si>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</si>
  <si>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</si>
  <si>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</si>
  <si>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</si>
  <si>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</si>
  <si>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</si>
  <si>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</si>
  <si>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</si>
  <si>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</si>
  <si>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</si>
  <si>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</si>
  <si>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</si>
  <si>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</si>
  <si>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</si>
  <si>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</si>
  <si>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</si>
  <si>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</si>
  <si>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</si>
  <si>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</si>
  <si>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</si>
  <si>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</si>
  <si>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</si>
  <si>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</si>
  <si>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</si>
  <si>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</si>
  <si>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</si>
  <si>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</si>
  <si>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</si>
  <si>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</si>
  <si>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</si>
  <si>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</si>
  <si>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</si>
  <si>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</si>
  <si>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</si>
  <si>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</si>
  <si>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</si>
  <si>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</si>
  <si>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</si>
  <si>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</si>
  <si>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</si>
  <si>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</si>
  <si>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</si>
  <si>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</si>
  <si>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</si>
  <si>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</si>
  <si>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</si>
  <si>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</si>
  <si>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</si>
  <si>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</si>
  <si>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</si>
  <si>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</si>
  <si>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</si>
  <si>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</si>
  <si>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</si>
  <si>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</si>
  <si>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</si>
  <si>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</si>
  <si>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</si>
  <si>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</si>
  <si>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</si>
  <si>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</si>
  <si>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</si>
  <si>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</si>
  <si>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</si>
  <si>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</si>
  <si>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</si>
  <si>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</si>
  <si>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</si>
  <si>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</si>
  <si>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</si>
  <si>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</si>
  <si>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</si>
  <si>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</si>
  <si>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</si>
  <si>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</si>
  <si>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</si>
  <si>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</si>
  <si>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</si>
  <si>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</si>
  <si>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</si>
  <si>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</si>
  <si>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</si>
  <si>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</si>
  <si>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</si>
  <si>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</si>
  <si>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</si>
  <si>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</si>
  <si>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</si>
  <si>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</si>
  <si>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</si>
  <si>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</si>
  <si>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</si>
  <si>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</si>
  <si>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</si>
  <si>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</si>
  <si>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</si>
  <si>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</si>
  <si>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</si>
  <si>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</si>
  <si>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</si>
  <si>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</si>
  <si>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</si>
  <si>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</si>
  <si>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</si>
  <si>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</si>
  <si>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</si>
  <si>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</si>
  <si>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</si>
  <si>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</si>
  <si>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</si>
  <si>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</si>
  <si>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</si>
  <si>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</si>
  <si>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</si>
  <si>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</si>
  <si>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</si>
  <si>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</si>
  <si>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</si>
  <si>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</si>
  <si>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</si>
  <si>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</si>
  <si>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</si>
  <si>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</si>
  <si>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</si>
  <si>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</si>
  <si>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</si>
  <si>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</si>
  <si>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</si>
  <si>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</si>
  <si>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</si>
  <si>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</si>
  <si>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</si>
  <si>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</si>
  <si>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</si>
  <si>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</si>
  <si>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</si>
  <si>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</si>
  <si>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</si>
  <si>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</si>
  <si>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</si>
  <si>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</si>
  <si>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</si>
  <si>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</si>
  <si>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</si>
  <si>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</si>
  <si>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</si>
  <si>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</si>
  <si>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</si>
  <si>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</si>
  <si>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</si>
  <si>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</si>
  <si>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</si>
  <si>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</si>
  <si>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</si>
  <si>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</si>
  <si>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</si>
  <si>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</si>
  <si>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</si>
  <si>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</si>
  <si>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</si>
  <si>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</si>
  <si>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</si>
  <si>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</si>
  <si>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</si>
  <si>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</si>
  <si>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</si>
  <si>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</si>
  <si>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</si>
  <si>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</si>
  <si>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</si>
  <si>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</si>
  <si>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</si>
  <si>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</si>
  <si>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</si>
  <si>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</si>
  <si>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</si>
  <si>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</si>
  <si>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</si>
  <si>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</si>
  <si>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</si>
  <si>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</si>
  <si>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</si>
  <si>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</si>
  <si>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</si>
  <si>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</si>
  <si>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</si>
  <si>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</si>
  <si>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</si>
  <si>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</si>
  <si>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</si>
  <si>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</si>
  <si>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</si>
  <si>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</si>
  <si>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</si>
  <si>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</si>
  <si>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</si>
  <si>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</si>
  <si>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</si>
  <si>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</si>
  <si>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</si>
  <si>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</si>
  <si>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</si>
  <si>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</si>
  <si>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</si>
  <si>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</si>
  <si>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</si>
  <si>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</si>
  <si>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</si>
  <si>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</si>
  <si>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</si>
  <si>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</si>
  <si>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</si>
  <si>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</si>
  <si>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</si>
  <si>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</si>
  <si>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</si>
  <si>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</si>
  <si>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</si>
  <si>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</si>
  <si>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</si>
  <si>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</si>
  <si>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</si>
  <si>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</si>
  <si>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</si>
  <si>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</si>
  <si>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</si>
  <si>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</si>
  <si>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</si>
  <si>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</si>
  <si>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</si>
  <si>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</si>
  <si>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</si>
  <si>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</si>
  <si>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</si>
  <si>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</si>
  <si>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</si>
  <si>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</si>
  <si>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</si>
  <si>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</si>
  <si>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</si>
  <si>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</si>
  <si>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</si>
  <si>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</si>
  <si>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</si>
  <si>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</si>
  <si>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</si>
  <si>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</si>
  <si>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</si>
  <si>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</si>
  <si>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</si>
  <si>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</si>
  <si>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</si>
  <si>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</si>
  <si>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</si>
  <si>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</si>
  <si>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</si>
  <si>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</si>
  <si>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</si>
  <si>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</si>
  <si>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</si>
  <si>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</si>
  <si>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</si>
  <si>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</si>
  <si>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</si>
  <si>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</si>
  <si>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</si>
  <si>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</si>
  <si>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</si>
  <si>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</si>
  <si>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</si>
  <si>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</si>
  <si>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</si>
  <si>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</si>
  <si>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</si>
  <si>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</si>
  <si>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</si>
  <si>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</si>
  <si>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</si>
  <si>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</si>
  <si>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</si>
  <si>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</si>
  <si>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</si>
  <si>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</si>
  <si>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</si>
  <si>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</si>
  <si>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</si>
  <si>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</si>
  <si>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</si>
  <si>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</si>
  <si>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</si>
  <si>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</si>
  <si>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</si>
  <si>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</si>
  <si>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</si>
  <si>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</si>
  <si>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</si>
  <si>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</si>
  <si>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</si>
  <si>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</si>
  <si>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</si>
  <si>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</si>
  <si>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</si>
  <si>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</si>
  <si>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</si>
  <si>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</si>
  <si>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</si>
  <si>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</si>
  <si>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</si>
  <si>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</si>
  <si>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</si>
  <si>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</si>
  <si>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</si>
  <si>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</si>
  <si>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</si>
  <si>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</si>
  <si>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</si>
  <si>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</si>
  <si>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</si>
  <si>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</si>
  <si>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</si>
  <si>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</si>
  <si>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</si>
  <si>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</si>
  <si>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</si>
  <si>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</si>
  <si>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</si>
  <si>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</si>
  <si>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</si>
  <si>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</si>
  <si>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</si>
  <si>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</si>
  <si>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</si>
  <si>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</si>
  <si>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</si>
  <si>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</si>
  <si>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</si>
  <si>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</si>
  <si>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</si>
  <si>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</si>
  <si>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</si>
  <si>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</si>
  <si>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</si>
  <si>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</si>
  <si>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</si>
  <si>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</si>
  <si>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</si>
  <si>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</si>
  <si>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</si>
  <si>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</si>
  <si>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</si>
  <si>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</si>
  <si>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</si>
  <si>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</si>
  <si>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</si>
  <si>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</si>
  <si>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</si>
  <si>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</si>
  <si>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</si>
  <si>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</si>
  <si>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</si>
  <si>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</si>
  <si>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</si>
  <si>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</si>
  <si>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</si>
  <si>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</si>
  <si>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</si>
  <si>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</si>
  <si>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</si>
  <si>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</si>
  <si>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</si>
  <si>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</si>
  <si>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</si>
  <si>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</si>
  <si>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</si>
  <si>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</si>
  <si>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</si>
  <si>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</si>
  <si>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</si>
  <si>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</si>
  <si>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</si>
  <si>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</si>
  <si>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</si>
  <si>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</si>
  <si>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</si>
  <si>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</si>
  <si>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</si>
  <si>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</si>
  <si>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</si>
  <si>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</si>
  <si>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</si>
  <si>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</si>
  <si>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</si>
  <si>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</si>
  <si>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</si>
  <si>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</si>
  <si>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</si>
  <si>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</si>
  <si>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</si>
  <si>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</si>
  <si>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</si>
  <si>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</si>
  <si>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</si>
  <si>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</si>
  <si>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</si>
  <si>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</si>
  <si>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</si>
  <si>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</si>
  <si>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</si>
  <si>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</si>
  <si>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</si>
  <si>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</si>
  <si>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</si>
  <si>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</si>
  <si>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</si>
  <si>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</si>
  <si>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</si>
  <si>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</si>
  <si>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</si>
  <si>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</si>
  <si>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</si>
  <si>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</si>
  <si>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</si>
  <si>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</si>
  <si>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</si>
  <si>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</si>
  <si>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</si>
  <si>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</si>
  <si>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</si>
  <si>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</si>
  <si>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</si>
  <si>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</si>
  <si>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</si>
  <si>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</si>
  <si>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</si>
  <si>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</si>
  <si>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</si>
  <si>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</si>
  <si>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</si>
  <si>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</si>
  <si>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</si>
  <si>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</si>
  <si>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</si>
  <si>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</si>
  <si>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</si>
  <si>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</si>
  <si>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</si>
  <si>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</si>
  <si>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</si>
  <si>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</si>
  <si>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</si>
  <si>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</si>
  <si>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</si>
  <si>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</si>
  <si>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</si>
  <si>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</si>
  <si>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</si>
  <si>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</si>
  <si>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</si>
  <si>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</si>
  <si>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</si>
  <si>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</si>
  <si>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</si>
  <si>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</si>
  <si>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</si>
  <si>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</si>
  <si>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</si>
  <si>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</si>
  <si>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</si>
  <si>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</si>
  <si>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</si>
  <si>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</si>
  <si>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</si>
  <si>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</si>
  <si>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</si>
  <si>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</si>
  <si>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</si>
  <si>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</si>
  <si>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</si>
  <si>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</si>
  <si>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</si>
  <si>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</si>
  <si>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</si>
  <si>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</si>
  <si>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</si>
  <si>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</si>
  <si>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</si>
  <si>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</si>
  <si>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</si>
  <si>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</si>
  <si>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</si>
  <si>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</si>
  <si>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</si>
  <si>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</si>
  <si>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</si>
  <si>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</si>
  <si>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</si>
  <si>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</si>
  <si>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</si>
  <si>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</si>
  <si>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</si>
  <si>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</si>
  <si>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</si>
  <si>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</si>
  <si>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</si>
  <si>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</si>
  <si>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</si>
  <si>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</si>
  <si>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</si>
  <si>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</si>
  <si>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</si>
  <si>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</si>
  <si>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</si>
  <si>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</si>
  <si>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</si>
  <si>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</si>
  <si>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</si>
  <si>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</si>
  <si>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</si>
  <si>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</si>
  <si>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</si>
  <si>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</si>
  <si>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</si>
  <si>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</si>
  <si>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</si>
  <si>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</si>
  <si>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</si>
  <si>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</si>
  <si>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</si>
  <si>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</si>
  <si>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</si>
  <si>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</si>
  <si>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</si>
  <si>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</si>
  <si>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</si>
  <si>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</si>
  <si>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</si>
  <si>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</si>
  <si>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</si>
  <si>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</si>
  <si>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</si>
  <si>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</si>
  <si>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</si>
  <si>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</si>
  <si>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</si>
  <si>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</si>
  <si>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</si>
  <si>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</si>
  <si>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</si>
  <si>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</si>
  <si>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</si>
  <si>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</si>
  <si>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</si>
  <si>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</si>
  <si>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</si>
  <si>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</si>
  <si>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</si>
  <si>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</si>
  <si>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</si>
  <si>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</si>
  <si>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</si>
  <si>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</si>
  <si>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</si>
  <si>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</si>
  <si>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</si>
  <si>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</si>
  <si>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</si>
  <si>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</si>
  <si>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</si>
  <si>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</si>
  <si>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</si>
  <si>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</si>
  <si>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</si>
  <si>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</si>
  <si>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</si>
  <si>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</si>
  <si>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</si>
  <si>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</si>
  <si>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</si>
  <si>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</si>
  <si>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</si>
  <si>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</si>
  <si>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</si>
  <si>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</si>
  <si>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</si>
  <si>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</si>
  <si>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</si>
  <si>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</si>
  <si>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</si>
  <si>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</si>
  <si>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</si>
  <si>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</si>
  <si>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</si>
  <si>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</si>
  <si>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</si>
  <si>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</si>
  <si>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</si>
  <si>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</si>
  <si>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</si>
  <si>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</si>
  <si>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</si>
  <si>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</si>
  <si>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</si>
  <si>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</si>
  <si>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</si>
  <si>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</si>
  <si>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</si>
  <si>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</si>
  <si>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</si>
  <si>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</si>
  <si>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</si>
  <si>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</si>
  <si>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</si>
  <si>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</si>
  <si>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</si>
  <si>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</si>
  <si>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</si>
  <si>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</si>
  <si>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</si>
  <si>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</si>
  <si>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</si>
  <si>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</si>
  <si>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</si>
  <si>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</si>
  <si>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</si>
  <si>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</si>
  <si>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</si>
  <si>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</si>
  <si>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</si>
  <si>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</si>
  <si>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</si>
  <si>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</si>
  <si>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</si>
  <si>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</si>
  <si>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</si>
  <si>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</si>
  <si>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</si>
  <si>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</si>
  <si>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</si>
  <si>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</si>
  <si>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</si>
  <si>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</si>
  <si>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</si>
  <si>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</si>
  <si>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</si>
  <si>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</si>
  <si>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</si>
  <si>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</si>
  <si>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</si>
  <si>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</si>
  <si>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</si>
  <si>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</si>
  <si>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</si>
  <si>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</si>
  <si>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</si>
  <si>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</si>
  <si>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</si>
  <si>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</si>
  <si>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</si>
  <si>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</si>
  <si>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</si>
  <si>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</si>
  <si>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</si>
  <si>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</si>
  <si>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</si>
  <si>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</si>
  <si>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</si>
  <si>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</si>
  <si>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</si>
  <si>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</si>
  <si>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</si>
  <si>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</si>
  <si>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</si>
  <si>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</si>
  <si>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</si>
  <si>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</si>
  <si>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</si>
  <si>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</si>
  <si>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</si>
  <si>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</si>
  <si>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</si>
  <si>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</si>
  <si>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</si>
  <si>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</si>
  <si>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</si>
  <si>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</si>
  <si>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</si>
  <si>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</si>
  <si>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</si>
  <si>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</si>
  <si>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</si>
  <si>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</si>
  <si>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</si>
  <si>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</si>
  <si>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</si>
  <si>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</si>
  <si>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</si>
  <si>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</si>
  <si>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</si>
  <si>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</si>
  <si>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</si>
  <si>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</si>
  <si>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</si>
  <si>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</si>
  <si>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</si>
  <si>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</si>
  <si>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</si>
  <si>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</si>
  <si>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</si>
  <si>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</si>
  <si>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</si>
  <si>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</si>
  <si>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</si>
  <si>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</si>
  <si>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</si>
  <si>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</si>
  <si>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</si>
  <si>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</si>
  <si>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</si>
  <si>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</si>
  <si>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</si>
  <si>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</si>
  <si>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</si>
  <si>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</si>
  <si>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</si>
  <si>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</si>
  <si>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</si>
  <si>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</si>
  <si>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</si>
  <si>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</si>
  <si>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</si>
  <si>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</si>
  <si>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</si>
  <si>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</si>
  <si>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</si>
  <si>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</si>
  <si>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</si>
  <si>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</si>
  <si>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</si>
  <si>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</si>
  <si>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</si>
  <si>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</si>
  <si>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</si>
  <si>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</si>
  <si>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</si>
  <si>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</si>
  <si>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</si>
  <si>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</si>
  <si>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</si>
  <si>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</si>
  <si>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</si>
  <si>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</si>
  <si>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</si>
  <si>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</si>
  <si>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</si>
  <si>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</si>
  <si>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</si>
  <si>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</si>
  <si>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</si>
  <si>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</si>
  <si>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</si>
  <si>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</si>
  <si>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</si>
  <si>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</si>
  <si>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</si>
  <si>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</si>
  <si>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</si>
  <si>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</si>
  <si>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</si>
  <si>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</si>
  <si>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</si>
  <si>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</si>
  <si>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</si>
  <si>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</si>
  <si>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</si>
  <si>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</si>
  <si>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</si>
  <si>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</si>
  <si>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</si>
  <si>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</si>
  <si>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</si>
  <si>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</si>
  <si>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</si>
  <si>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</si>
  <si>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</si>
  <si>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</si>
  <si>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</si>
  <si>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</si>
  <si>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</si>
  <si>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</si>
  <si>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</si>
  <si>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</si>
  <si>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</si>
  <si>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</si>
  <si>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</si>
  <si>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</si>
  <si>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</si>
  <si>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</si>
  <si>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</si>
  <si>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</si>
  <si>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</si>
  <si>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</si>
  <si>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</si>
  <si>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</si>
  <si>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</si>
  <si>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</si>
  <si>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</si>
  <si>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</si>
  <si>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</si>
  <si>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</si>
  <si>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</si>
  <si>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</si>
  <si>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</si>
  <si>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</si>
  <si>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</si>
  <si>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</si>
  <si>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</si>
  <si>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</si>
  <si>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</si>
  <si>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</si>
  <si>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</si>
  <si>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</si>
  <si>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</si>
  <si>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</si>
  <si>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</si>
  <si>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</si>
  <si>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</si>
  <si>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</si>
  <si>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</si>
  <si>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</si>
  <si>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</si>
  <si>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</si>
  <si>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</si>
  <si>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</si>
  <si>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</si>
  <si>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</si>
  <si>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</si>
  <si>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</si>
  <si>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</si>
  <si>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</si>
  <si>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</si>
  <si>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</si>
  <si>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</si>
  <si>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</si>
  <si>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</si>
  <si>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</si>
  <si>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</si>
  <si>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</si>
  <si>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</si>
  <si>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</si>
  <si>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</si>
  <si>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</si>
  <si>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</si>
  <si>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</si>
  <si>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</si>
  <si>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</si>
  <si>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</si>
  <si>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</si>
  <si>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</si>
  <si>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</si>
  <si>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</si>
  <si>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</si>
  <si>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</si>
  <si>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</si>
  <si>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</si>
  <si>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</si>
  <si>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</si>
  <si>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</si>
  <si>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</si>
  <si>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</si>
  <si>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</si>
  <si>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</si>
  <si>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</si>
  <si>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</si>
  <si>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</si>
  <si>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</si>
  <si>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</si>
  <si>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</si>
  <si>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</si>
  <si>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</si>
  <si>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</si>
  <si>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</si>
  <si>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</si>
  <si>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</si>
  <si>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</si>
  <si>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</si>
  <si>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</si>
  <si>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</si>
  <si>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</si>
  <si>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</si>
  <si>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</si>
  <si>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</si>
  <si>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</si>
  <si>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</si>
  <si>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</si>
  <si>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</si>
  <si>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</si>
  <si>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</si>
  <si>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</si>
  <si>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</si>
  <si>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</si>
  <si>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</si>
  <si>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</si>
  <si>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</si>
  <si>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</si>
  <si>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</si>
  <si>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</si>
  <si>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</si>
  <si>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</si>
  <si>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</si>
  <si>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</si>
  <si>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</si>
  <si>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</si>
  <si>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</si>
  <si>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</si>
  <si>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</si>
  <si>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</si>
  <si>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</si>
  <si>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</si>
  <si>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</si>
  <si>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</si>
  <si>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</si>
  <si>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</si>
  <si>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</si>
  <si>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</si>
  <si>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</si>
  <si>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</si>
  <si>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</si>
  <si>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</si>
  <si>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</si>
  <si>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</si>
  <si>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</si>
  <si>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</si>
  <si>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</si>
  <si>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</si>
  <si>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</si>
  <si>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</si>
  <si>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</si>
  <si>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</si>
  <si>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</si>
  <si>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</si>
  <si>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</si>
  <si>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</si>
  <si>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</si>
  <si>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</si>
  <si>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</si>
  <si>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</si>
  <si>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</si>
  <si>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</si>
  <si>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</si>
  <si>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</si>
  <si>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</si>
  <si>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</si>
  <si>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</si>
  <si>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</si>
  <si>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</si>
  <si>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</si>
  <si>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</si>
  <si>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</si>
  <si>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</si>
  <si>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</si>
  <si>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</si>
  <si>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</si>
  <si>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</si>
  <si>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</si>
  <si>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</si>
  <si>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</si>
  <si>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</si>
  <si>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</si>
  <si>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</si>
  <si>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</si>
  <si>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</si>
  <si>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</si>
  <si>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</si>
  <si>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</si>
  <si>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</si>
  <si>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</si>
  <si>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</si>
  <si>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</si>
  <si>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</si>
  <si>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</si>
  <si>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</si>
  <si>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</si>
  <si>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</si>
  <si>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</si>
  <si>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</si>
  <si>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</si>
  <si>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</si>
  <si>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</si>
  <si>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</si>
  <si>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</si>
  <si>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</si>
  <si>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</si>
  <si>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</si>
  <si>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</si>
  <si>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</si>
  <si>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</si>
  <si>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</si>
  <si>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</si>
  <si>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</si>
  <si>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</si>
  <si>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</si>
  <si>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</si>
  <si>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</si>
  <si>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</si>
  <si>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</si>
  <si>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</si>
  <si>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</si>
  <si>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</si>
  <si>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</si>
  <si>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</si>
  <si>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</si>
  <si>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</si>
  <si>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</si>
  <si>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</si>
  <si>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</si>
  <si>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</si>
  <si>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</si>
  <si>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</si>
  <si>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</si>
  <si>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</si>
  <si>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</si>
  <si>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</si>
  <si>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</si>
  <si>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</si>
  <si>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</si>
  <si>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</si>
  <si>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</si>
  <si>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</si>
  <si>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</si>
  <si>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</si>
  <si>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</si>
  <si>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</si>
  <si>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</si>
  <si>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</si>
  <si>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</si>
  <si>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</si>
  <si>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</si>
  <si>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</si>
  <si>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</si>
  <si>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</si>
  <si>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</si>
  <si>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</si>
  <si>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</si>
  <si>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</si>
  <si>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</si>
  <si>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</si>
  <si>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</si>
  <si>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</si>
  <si>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</si>
  <si>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</si>
  <si>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</si>
  <si>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</si>
  <si>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</si>
  <si>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</si>
  <si>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</si>
  <si>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</si>
  <si>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</si>
  <si>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</si>
  <si>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</si>
  <si>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</si>
  <si>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</si>
  <si>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</si>
  <si>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</si>
  <si>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</si>
  <si>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</si>
  <si>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</si>
  <si>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</si>
  <si>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</si>
  <si>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</si>
  <si>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</si>
  <si>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</si>
  <si>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</si>
  <si>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</si>
  <si>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</si>
  <si>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</si>
  <si>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</si>
  <si>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</si>
  <si>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</si>
  <si>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</si>
  <si>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</si>
  <si>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</si>
  <si>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</si>
  <si>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</si>
  <si>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</si>
  <si>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</si>
  <si>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</si>
  <si>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</si>
  <si>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</si>
  <si>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</si>
  <si>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</si>
  <si>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</si>
  <si>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</si>
  <si>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</si>
  <si>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</si>
  <si>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</si>
  <si>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</si>
  <si>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</si>
  <si>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</si>
  <si>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</si>
  <si>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</si>
  <si>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</si>
  <si>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</si>
  <si>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</si>
  <si>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</si>
  <si>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</si>
  <si>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</si>
  <si>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</si>
  <si>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</si>
  <si>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</si>
  <si>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</si>
  <si>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</si>
  <si>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</si>
  <si>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</si>
  <si>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</si>
  <si>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</si>
  <si>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</si>
  <si>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</si>
  <si>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</si>
  <si>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</si>
  <si>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</si>
  <si>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</si>
  <si>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</si>
  <si>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</si>
  <si>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</si>
  <si>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</si>
  <si>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</si>
  <si>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</si>
  <si>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</si>
  <si>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</si>
  <si>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</si>
  <si>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</si>
  <si>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</si>
  <si>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</si>
  <si>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</si>
  <si>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</si>
  <si>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</si>
  <si>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</si>
  <si>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</si>
  <si>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</si>
  <si>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</si>
  <si>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</si>
  <si>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</si>
  <si>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</si>
  <si>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</si>
  <si>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</si>
  <si>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</si>
  <si>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</si>
  <si>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</si>
  <si>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</si>
  <si>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</si>
  <si>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</si>
  <si>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</si>
  <si>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</si>
  <si>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</si>
  <si>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</si>
  <si>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</si>
  <si>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</si>
  <si>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</si>
  <si>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</si>
  <si>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</si>
  <si>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</si>
  <si>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</si>
  <si>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</si>
  <si>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</si>
  <si>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</si>
  <si>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</si>
  <si>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</si>
  <si>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</si>
  <si>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</si>
  <si>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</si>
  <si>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</si>
  <si>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</si>
  <si>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</si>
  <si>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</si>
  <si>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</si>
  <si>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</si>
  <si>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</si>
  <si>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</si>
  <si>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</si>
  <si>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</si>
  <si>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</si>
  <si>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</si>
  <si>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</si>
  <si>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</si>
  <si>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</si>
  <si>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</si>
  <si>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</si>
  <si>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</si>
  <si>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</si>
  <si>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</si>
  <si>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</si>
  <si>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</si>
  <si>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</si>
  <si>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</si>
  <si>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</si>
  <si>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</si>
  <si>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</si>
  <si>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</si>
  <si>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</si>
  <si>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</si>
  <si>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</si>
  <si>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</si>
  <si>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</si>
  <si>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</si>
  <si>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</si>
  <si>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</si>
  <si>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</si>
  <si>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</si>
  <si>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</si>
  <si>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</si>
  <si>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</si>
  <si>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</si>
  <si>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</si>
  <si>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</si>
  <si>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</si>
  <si>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</si>
  <si>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</si>
  <si>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</si>
  <si>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</si>
  <si>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</si>
  <si>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</si>
  <si>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</si>
  <si>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</si>
  <si>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</si>
  <si>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</si>
  <si>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</si>
  <si>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</si>
  <si>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</si>
  <si>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</si>
  <si>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</si>
  <si>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</si>
  <si>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</si>
  <si>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</si>
  <si>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</si>
  <si>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</si>
  <si>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</si>
  <si>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</si>
  <si>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</si>
  <si>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</si>
  <si>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</si>
  <si>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</si>
  <si>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</si>
  <si>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</si>
  <si>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</si>
  <si>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</si>
  <si>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</si>
  <si>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</si>
  <si>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</si>
  <si>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</si>
  <si>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</si>
  <si>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</si>
  <si>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</si>
  <si>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</si>
  <si>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</si>
  <si>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</si>
  <si>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</si>
  <si>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</si>
  <si>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</si>
  <si>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</si>
  <si>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</si>
  <si>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</si>
  <si>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</si>
  <si>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</si>
  <si>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</si>
  <si>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</si>
  <si>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</si>
  <si>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</si>
  <si>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</si>
  <si>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</si>
  <si>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</si>
  <si>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</si>
  <si>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</si>
  <si>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</si>
  <si>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</si>
  <si>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</si>
  <si>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</si>
  <si>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</si>
  <si>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</si>
  <si>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</si>
  <si>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</si>
  <si>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</si>
  <si>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</si>
  <si>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</si>
  <si>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</si>
  <si>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</si>
  <si>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</si>
  <si>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</si>
  <si>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</si>
  <si>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</si>
  <si>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</si>
  <si>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</si>
  <si>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</si>
  <si>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</si>
  <si>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</si>
  <si>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</si>
  <si>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</si>
  <si>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</si>
  <si>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</si>
  <si>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</si>
  <si>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</si>
  <si>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</si>
  <si>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</si>
  <si>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</si>
  <si>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</si>
  <si>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</si>
  <si>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</si>
  <si>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</si>
  <si>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</si>
  <si>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</si>
  <si>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</si>
  <si>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</si>
  <si>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</si>
  <si>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</si>
  <si>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</si>
  <si>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</si>
  <si>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</si>
  <si>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</si>
  <si>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</si>
  <si>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</si>
  <si>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</si>
  <si>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</si>
  <si>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</si>
  <si>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</si>
  <si>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</si>
  <si>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</si>
  <si>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</si>
  <si>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</si>
  <si>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</si>
  <si>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</si>
  <si>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</si>
  <si>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</si>
  <si>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</si>
  <si>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</si>
  <si>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</si>
  <si>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</si>
  <si>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</si>
  <si>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</si>
  <si>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</si>
  <si>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</si>
  <si>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</si>
  <si>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</si>
  <si>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</si>
  <si>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</si>
  <si>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</si>
  <si>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</si>
  <si>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</si>
  <si>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</si>
  <si>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</si>
  <si>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</si>
  <si>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</si>
  <si>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</si>
  <si>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</si>
  <si>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</si>
  <si>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</si>
  <si>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</si>
  <si>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</si>
  <si>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</si>
  <si>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</si>
  <si>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</si>
  <si>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</si>
  <si>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</si>
  <si>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</si>
  <si>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</si>
  <si>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</si>
  <si>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</si>
  <si>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</si>
  <si>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</si>
  <si>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</si>
  <si>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</si>
  <si>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</si>
  <si>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</si>
  <si>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</si>
  <si>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</si>
  <si>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</si>
  <si>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</si>
  <si>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</si>
  <si>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</si>
  <si>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</si>
  <si>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</si>
  <si>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</si>
  <si>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</si>
  <si>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</si>
  <si>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</si>
  <si>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</si>
  <si>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</si>
  <si>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</si>
  <si>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</si>
  <si>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</si>
  <si>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</si>
  <si>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</si>
  <si>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</si>
  <si>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</si>
  <si>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</si>
  <si>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</si>
  <si>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</si>
  <si>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</si>
  <si>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</si>
  <si>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</si>
  <si>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</si>
  <si>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</si>
  <si>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</si>
  <si>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</si>
  <si>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</si>
  <si>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</si>
  <si>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</si>
  <si>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</si>
  <si>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</si>
  <si>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</si>
  <si>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</si>
  <si>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</si>
  <si>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</si>
  <si>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</si>
  <si>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</si>
  <si>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</si>
  <si>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</si>
  <si>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</si>
  <si>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</si>
  <si>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</si>
  <si>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</si>
  <si>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</si>
  <si>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</si>
  <si>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</si>
  <si>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</si>
  <si>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</si>
  <si>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</si>
  <si>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</si>
  <si>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</si>
  <si>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</si>
  <si>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</si>
  <si>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</si>
  <si>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</si>
  <si>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</si>
  <si>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</si>
  <si>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</si>
  <si>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</si>
  <si>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</si>
  <si>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</si>
  <si>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</si>
  <si>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</si>
  <si>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</si>
  <si>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</si>
  <si>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</si>
  <si>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</si>
  <si>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</si>
  <si>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</si>
  <si>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</si>
  <si>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</si>
  <si>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</si>
  <si>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</si>
  <si>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</si>
  <si>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</si>
  <si>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</si>
  <si>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</si>
  <si>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</si>
  <si>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</si>
  <si>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</si>
  <si>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</si>
  <si>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</si>
  <si>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</si>
  <si>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</si>
  <si>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</si>
  <si>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</si>
  <si>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</si>
  <si>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</si>
  <si>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</si>
  <si>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</si>
  <si>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</si>
  <si>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</si>
  <si>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</si>
  <si>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</si>
  <si>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</si>
  <si>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</si>
  <si>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</si>
  <si>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</si>
  <si>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</si>
  <si>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</si>
  <si>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</si>
  <si>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</si>
  <si>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</si>
  <si>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</si>
  <si>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</si>
  <si>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</si>
  <si>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</si>
  <si>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</si>
  <si>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</si>
  <si>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</si>
  <si>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</si>
  <si>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</si>
  <si>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</si>
  <si>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</si>
  <si>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</si>
  <si>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</si>
  <si>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</si>
  <si>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</si>
  <si>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</si>
  <si>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</si>
  <si>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</si>
  <si>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</si>
  <si>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</si>
  <si>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</si>
  <si>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</si>
  <si>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</si>
  <si>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</si>
  <si>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</si>
  <si>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</si>
  <si>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</si>
  <si>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</si>
  <si>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</si>
  <si>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</si>
  <si>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</si>
  <si>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</si>
  <si>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</si>
  <si>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</si>
  <si>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</si>
  <si>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</si>
  <si>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</si>
  <si>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</si>
  <si>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</si>
  <si>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</si>
  <si>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</si>
  <si>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</si>
  <si>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</si>
  <si>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</si>
  <si>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</si>
  <si>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</si>
  <si>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</si>
  <si>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</si>
  <si>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</si>
  <si>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</si>
  <si>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</si>
  <si>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</si>
  <si>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</si>
  <si>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</si>
  <si>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</si>
  <si>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</si>
  <si>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</si>
  <si>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</si>
  <si>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</si>
  <si>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</si>
  <si>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</si>
  <si>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</si>
  <si>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</si>
  <si>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</si>
  <si>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</si>
  <si>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</si>
  <si>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</si>
  <si>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</si>
  <si>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</si>
  <si>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</si>
  <si>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</si>
  <si>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</si>
  <si>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</si>
  <si>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</si>
  <si>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</si>
  <si>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</si>
  <si>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</si>
  <si>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</si>
  <si>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</si>
  <si>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</si>
  <si>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</si>
  <si>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</si>
  <si>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</si>
  <si>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</si>
  <si>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</si>
  <si>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</si>
  <si>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</si>
  <si>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</si>
  <si>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</si>
  <si>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</si>
  <si>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</si>
  <si>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</si>
  <si>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</si>
  <si>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</si>
  <si>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</si>
  <si>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</si>
  <si>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</si>
  <si>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</si>
  <si>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</si>
  <si>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</si>
  <si>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</si>
  <si>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</si>
  <si>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</si>
  <si>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</si>
  <si>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</si>
  <si>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</si>
  <si>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</si>
  <si>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</si>
  <si>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</si>
  <si>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</si>
  <si>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</si>
  <si>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</si>
  <si>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</si>
  <si>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</si>
  <si>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</si>
  <si>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</si>
  <si>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</si>
  <si>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</si>
  <si>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</si>
  <si>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</si>
  <si>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</si>
  <si>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</si>
  <si>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</si>
  <si>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</si>
  <si>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</si>
  <si>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</si>
  <si>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</si>
  <si>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</si>
  <si>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</si>
  <si>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</si>
  <si>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</si>
  <si>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</si>
  <si>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</si>
  <si>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</si>
  <si>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</si>
  <si>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</si>
  <si>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</si>
  <si>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</si>
  <si>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</si>
  <si>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</si>
  <si>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</si>
  <si>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</si>
  <si>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</si>
  <si>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</si>
  <si>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</si>
  <si>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</si>
  <si>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</si>
  <si>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</si>
  <si>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</si>
  <si>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</si>
  <si>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</si>
  <si>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</si>
  <si>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</si>
  <si>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</si>
  <si>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</si>
  <si>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</si>
  <si>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</si>
  <si>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</si>
  <si>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</si>
  <si>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</si>
  <si>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</si>
  <si>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</si>
  <si>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</si>
  <si>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</si>
  <si>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</si>
  <si>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</si>
  <si>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</si>
  <si>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</si>
  <si>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</si>
  <si>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</si>
  <si>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</si>
  <si>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</si>
  <si>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</si>
  <si>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</si>
  <si>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</si>
  <si>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</si>
  <si>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</si>
  <si>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</si>
  <si>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</si>
  <si>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</si>
  <si>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</si>
  <si>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</si>
  <si>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</si>
  <si>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</si>
  <si>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</si>
  <si>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</si>
  <si>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</si>
  <si>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</si>
  <si>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</si>
  <si>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</si>
  <si>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</si>
  <si>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</si>
  <si>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</si>
  <si>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</si>
  <si>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</si>
  <si>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</si>
  <si>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</si>
  <si>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</si>
  <si>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</si>
  <si>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</si>
  <si>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</si>
  <si>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</si>
  <si>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</si>
  <si>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</si>
  <si>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</si>
  <si>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</si>
  <si>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</si>
  <si>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</si>
  <si>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</si>
  <si>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</si>
  <si>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</si>
  <si>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</si>
  <si>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</si>
  <si>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</si>
  <si>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</si>
  <si>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</si>
  <si>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</si>
  <si>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</si>
  <si>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</si>
  <si>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</si>
  <si>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</si>
  <si>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</si>
  <si>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</si>
  <si>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</si>
  <si>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</si>
  <si>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</si>
  <si>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</si>
  <si>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</si>
  <si>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</si>
  <si>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</si>
  <si>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</si>
  <si>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</si>
  <si>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</si>
  <si>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</si>
  <si>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</si>
  <si>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</si>
  <si>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</si>
  <si>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</si>
  <si>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</si>
  <si>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</si>
  <si>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</si>
  <si>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</si>
  <si>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</si>
  <si>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</si>
  <si>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</si>
  <si>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</si>
  <si>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</si>
  <si>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</si>
  <si>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</si>
  <si>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</si>
  <si>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</si>
  <si>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</si>
  <si>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</si>
  <si>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</si>
  <si>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</si>
  <si>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</si>
  <si>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</si>
  <si>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</si>
  <si>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</si>
  <si>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</si>
  <si>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</si>
  <si>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</si>
  <si>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</si>
  <si>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</si>
  <si>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</si>
  <si>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</si>
  <si>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</si>
  <si>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</si>
  <si>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</si>
  <si>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</si>
  <si>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</si>
  <si>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</si>
  <si>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</si>
  <si>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</si>
  <si>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</si>
  <si>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</si>
  <si>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</si>
  <si>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</si>
  <si>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</si>
  <si>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</si>
  <si>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</si>
  <si>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</si>
  <si>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</si>
  <si>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</si>
  <si>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</si>
  <si>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</si>
  <si>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</si>
  <si>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</si>
  <si>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</si>
  <si>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</si>
  <si>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</si>
  <si>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</si>
  <si>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</si>
  <si>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</si>
  <si>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</si>
  <si>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</si>
  <si>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</si>
  <si>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</si>
  <si>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</si>
  <si>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</si>
  <si>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</si>
  <si>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</si>
  <si>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</si>
  <si>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</si>
  <si>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</si>
  <si>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</si>
  <si>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</si>
  <si>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</si>
  <si>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</si>
  <si>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</si>
  <si>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</si>
  <si>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</si>
  <si>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</si>
  <si>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</si>
  <si>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</si>
  <si>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</si>
  <si>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</si>
  <si>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</si>
  <si>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</si>
  <si>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</si>
  <si>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</si>
  <si>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</si>
  <si>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</si>
  <si>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</si>
  <si>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</si>
  <si>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</si>
  <si>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</si>
  <si>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</si>
  <si>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</si>
  <si>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</si>
  <si>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</si>
  <si>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</si>
  <si>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</si>
  <si>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</si>
  <si>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</si>
  <si>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</si>
  <si>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</si>
  <si>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</si>
  <si>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</si>
  <si>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</si>
  <si>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</si>
  <si>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</si>
  <si>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</si>
  <si>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</si>
  <si>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</si>
  <si>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</si>
  <si>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</si>
  <si>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</si>
  <si>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</si>
  <si>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</si>
  <si>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</si>
  <si>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</si>
  <si>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</si>
  <si>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</si>
  <si>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</si>
  <si>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</si>
  <si>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</si>
  <si>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</si>
  <si>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</si>
  <si>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</si>
  <si>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</si>
  <si>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</si>
  <si>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</si>
  <si>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</si>
  <si>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</si>
  <si>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</si>
  <si>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</si>
  <si>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</si>
  <si>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</si>
  <si>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</si>
  <si>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</si>
  <si>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</si>
  <si>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</si>
  <si>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</si>
  <si>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</si>
  <si>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</si>
  <si>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</si>
  <si>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</si>
  <si>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</si>
  <si>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</si>
  <si>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</si>
  <si>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</si>
  <si>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</si>
  <si>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</si>
  <si>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</si>
  <si>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</si>
  <si>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</si>
  <si>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</si>
  <si>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</si>
  <si>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</si>
  <si>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</si>
  <si>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</si>
  <si>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</si>
  <si>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</si>
  <si>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</si>
  <si>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</si>
  <si>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</si>
  <si>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</si>
  <si>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</si>
  <si>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</si>
  <si>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</si>
  <si>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</si>
  <si>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</si>
  <si>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</si>
  <si>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</si>
  <si>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</si>
  <si>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</si>
  <si>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</si>
  <si>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</si>
  <si>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</si>
  <si>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</si>
  <si>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</si>
  <si>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</si>
  <si>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</si>
  <si>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</si>
  <si>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</si>
  <si>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</si>
  <si>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</si>
  <si>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</si>
  <si>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</si>
  <si>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</si>
  <si>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</si>
  <si>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</si>
  <si>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</si>
  <si>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</si>
  <si>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</si>
  <si>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</si>
  <si>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</si>
  <si>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</si>
  <si>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</si>
  <si>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</si>
  <si>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</si>
  <si>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</si>
  <si>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</si>
  <si>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</si>
  <si>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</si>
  <si>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</si>
  <si>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</si>
  <si>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</si>
  <si>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</si>
  <si>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</si>
  <si>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</si>
  <si>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</si>
  <si>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</si>
  <si>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</si>
  <si>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</si>
  <si>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</si>
  <si>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</si>
  <si>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</si>
  <si>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</si>
  <si>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</si>
  <si>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</si>
  <si>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</si>
  <si>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</si>
  <si>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</si>
  <si>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</si>
  <si>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</si>
  <si>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</si>
  <si>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</si>
  <si>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</si>
  <si>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</si>
  <si>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</si>
  <si>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</si>
  <si>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</si>
  <si>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</si>
  <si>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</si>
  <si>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</si>
  <si>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</si>
  <si>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</si>
  <si>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</si>
  <si>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</si>
  <si>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</si>
  <si>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</si>
  <si>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</si>
  <si>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</si>
  <si>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</si>
  <si>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</si>
  <si>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</si>
  <si>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</si>
  <si>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</si>
  <si>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</si>
  <si>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</si>
  <si>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</si>
  <si>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</si>
  <si>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</si>
  <si>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</si>
  <si>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</si>
  <si>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</si>
  <si>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</si>
  <si>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</si>
  <si>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</si>
  <si>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</si>
  <si>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</si>
  <si>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</si>
  <si>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</si>
  <si>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</si>
  <si>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</si>
  <si>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</si>
  <si>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</si>
  <si>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</si>
  <si>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</si>
  <si>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</si>
  <si>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</si>
  <si>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</si>
  <si>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</si>
  <si>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</si>
  <si>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</si>
  <si>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</si>
  <si>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</si>
  <si>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</si>
  <si>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</si>
  <si>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</si>
  <si>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</si>
  <si>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</si>
  <si>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</si>
  <si>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</si>
  <si>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</si>
  <si>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</si>
  <si>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</si>
  <si>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</si>
  <si>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</si>
  <si>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</si>
  <si>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</si>
  <si>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</si>
  <si>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</si>
  <si>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</si>
  <si>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</si>
  <si>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</si>
  <si>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</si>
  <si>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</si>
  <si>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</si>
  <si>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</si>
  <si>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</si>
  <si>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</si>
  <si>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</si>
  <si>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</si>
  <si>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</si>
  <si>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</si>
  <si>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</si>
  <si>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</si>
  <si>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</si>
  <si>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</si>
  <si>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</si>
  <si>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</si>
  <si>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</si>
  <si>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</si>
  <si>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</si>
  <si>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</si>
  <si>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</si>
  <si>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</si>
  <si>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</si>
  <si>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</si>
  <si>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</si>
  <si>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</si>
  <si>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</si>
  <si>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</si>
  <si>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</si>
  <si>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</si>
  <si>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</si>
  <si>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</si>
  <si>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</si>
  <si>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</si>
  <si>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</si>
  <si>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</si>
  <si>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</si>
  <si>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</si>
  <si>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</si>
  <si>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</si>
  <si>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</si>
  <si>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</si>
  <si>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</si>
  <si>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</si>
  <si>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</si>
  <si>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</si>
  <si>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</si>
  <si>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</si>
  <si>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</si>
  <si>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</si>
  <si>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</si>
  <si>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</si>
  <si>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</si>
  <si>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</si>
  <si>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</si>
  <si>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</si>
  <si>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</si>
  <si>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</si>
  <si>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</si>
  <si>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</si>
  <si>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</si>
  <si>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</si>
  <si>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</si>
  <si>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</si>
  <si>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</si>
  <si>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</si>
  <si>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</si>
  <si>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</si>
  <si>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</si>
  <si>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</si>
  <si>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</si>
  <si>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</si>
  <si>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</si>
  <si>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</si>
  <si>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</si>
  <si>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</si>
  <si>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</si>
  <si>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</si>
  <si>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</si>
  <si>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</si>
  <si>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</si>
  <si>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</si>
  <si>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</si>
  <si>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</si>
  <si>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</si>
  <si>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</si>
  <si>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</si>
  <si>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</si>
  <si>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</si>
  <si>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</si>
  <si>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</si>
  <si>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</si>
  <si>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</si>
  <si>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</si>
  <si>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</si>
  <si>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</si>
  <si>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</si>
  <si>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</si>
  <si>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</si>
  <si>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</si>
  <si>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</si>
  <si>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</si>
  <si>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</si>
  <si>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</si>
  <si>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</si>
  <si>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</si>
  <si>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</si>
  <si>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</si>
  <si>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</si>
  <si>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</si>
  <si>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</si>
  <si>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</si>
  <si>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</si>
  <si>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</si>
  <si>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</si>
  <si>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</si>
  <si>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</si>
  <si>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</si>
  <si>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</si>
  <si>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</si>
  <si>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</si>
  <si>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</si>
  <si>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</si>
  <si>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</si>
  <si>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</si>
  <si>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</si>
  <si>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</si>
  <si>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</si>
  <si>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</si>
  <si>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</si>
  <si>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</si>
  <si>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</si>
  <si>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</si>
  <si>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</si>
  <si>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</si>
  <si>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</si>
  <si>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</si>
  <si>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</si>
  <si>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</si>
  <si>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</si>
  <si>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</si>
  <si>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</si>
  <si>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</si>
  <si>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</si>
  <si>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</si>
  <si>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</si>
  <si>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</si>
  <si>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</si>
  <si>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</si>
  <si>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</si>
  <si>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</si>
  <si>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</si>
  <si>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</si>
  <si>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</si>
  <si>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</si>
  <si>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</si>
  <si>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</si>
  <si>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</si>
  <si>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</si>
  <si>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</si>
  <si>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</si>
  <si>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</si>
  <si>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</si>
  <si>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</si>
  <si>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</si>
  <si>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</si>
  <si>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</si>
  <si>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</si>
  <si>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</si>
  <si>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</si>
  <si>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</si>
  <si>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</si>
  <si>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</si>
  <si>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</si>
  <si>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</si>
  <si>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</si>
  <si>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</si>
  <si>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</si>
  <si>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</si>
  <si>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</si>
  <si>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</si>
  <si>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</si>
  <si>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</si>
  <si>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</si>
  <si>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</si>
  <si>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</si>
  <si>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</si>
  <si>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</si>
  <si>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</si>
  <si>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</si>
  <si>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</si>
  <si>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</si>
  <si>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</si>
  <si>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</si>
  <si>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</si>
  <si>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</si>
  <si>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</si>
  <si>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</si>
  <si>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</si>
  <si>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</si>
  <si>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</si>
  <si>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</si>
  <si>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</si>
  <si>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</si>
  <si>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</si>
  <si>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</si>
  <si>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</si>
  <si>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</si>
  <si>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</si>
  <si>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</si>
  <si>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</si>
  <si>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</si>
  <si>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</si>
  <si>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</si>
  <si>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</si>
  <si>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</si>
  <si>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</si>
  <si>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</si>
  <si>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</si>
  <si>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</si>
  <si>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</si>
  <si>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</si>
  <si>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</si>
  <si>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</si>
  <si>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</si>
  <si>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</si>
  <si>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</si>
  <si>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</si>
  <si>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</si>
  <si>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</si>
  <si>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</si>
  <si>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</si>
  <si>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</si>
  <si>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</si>
  <si>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</si>
  <si>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</si>
  <si>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</si>
  <si>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</si>
  <si>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</si>
  <si>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</si>
  <si>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</si>
  <si>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</si>
  <si>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</si>
  <si>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</si>
  <si>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</si>
  <si>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</si>
  <si>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</si>
  <si>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</si>
  <si>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</si>
  <si>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</si>
  <si>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</si>
  <si>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</si>
  <si>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</si>
  <si>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</si>
  <si>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</si>
  <si>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</si>
  <si>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</si>
  <si>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</si>
  <si>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</si>
  <si>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</si>
  <si>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</si>
  <si>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</si>
  <si>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</si>
  <si>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</si>
  <si>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</si>
  <si>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</si>
  <si>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</si>
  <si>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</si>
  <si>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</si>
  <si>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</si>
  <si>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</si>
  <si>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</si>
  <si>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</si>
  <si>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</si>
  <si>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</si>
  <si>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</si>
  <si>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</si>
  <si>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</si>
  <si>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</si>
  <si>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</si>
  <si>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</si>
  <si>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</si>
  <si>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</si>
  <si>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</si>
  <si>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</si>
  <si>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</si>
  <si>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</si>
  <si>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</si>
  <si>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</si>
  <si>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</si>
  <si>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</si>
  <si>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</si>
  <si>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</si>
  <si>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</si>
  <si>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</si>
  <si>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</si>
  <si>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</si>
  <si>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</si>
  <si>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</si>
  <si>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</si>
  <si>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</si>
  <si>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</si>
  <si>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</si>
  <si>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</si>
  <si>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</si>
  <si>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</si>
  <si>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</si>
  <si>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</si>
  <si>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</si>
  <si>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</si>
  <si>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</si>
  <si>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</si>
  <si>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</si>
  <si>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</si>
  <si>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</si>
  <si>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</si>
  <si>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</si>
  <si>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</si>
  <si>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</si>
  <si>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</si>
  <si>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</si>
  <si>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</si>
  <si>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</si>
  <si>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</si>
  <si>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</si>
  <si>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</si>
  <si>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</si>
  <si>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</si>
  <si>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</si>
  <si>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</si>
  <si>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</si>
  <si>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</si>
  <si>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</si>
  <si>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</si>
  <si>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</si>
  <si>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</si>
  <si>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</si>
  <si>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</si>
  <si>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</si>
  <si>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</si>
  <si>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</si>
  <si>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</si>
  <si>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</si>
  <si>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</si>
  <si>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</si>
  <si>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</si>
  <si>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</si>
  <si>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</si>
  <si>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</si>
  <si>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</si>
  <si>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</si>
  <si>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</si>
  <si>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</si>
  <si>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</si>
  <si>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</si>
  <si>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</si>
  <si>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</si>
  <si>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</si>
  <si>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</si>
  <si>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</si>
  <si>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</si>
  <si>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</si>
  <si>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</si>
  <si>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</si>
  <si>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</si>
  <si>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</si>
  <si>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</si>
  <si>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</si>
  <si>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</si>
  <si>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</si>
  <si>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</si>
  <si>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</si>
  <si>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</si>
  <si>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</si>
  <si>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</si>
  <si>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</si>
  <si>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</si>
  <si>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</si>
  <si>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</si>
  <si>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</si>
  <si>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</si>
  <si>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</si>
  <si>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</si>
  <si>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</si>
  <si>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</si>
  <si>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</si>
  <si>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</si>
  <si>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</si>
  <si>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</si>
  <si>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</si>
  <si>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</si>
  <si>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</si>
  <si>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</si>
  <si>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</si>
  <si>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</si>
  <si>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</si>
  <si>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</si>
  <si>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</si>
  <si>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</si>
  <si>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</si>
  <si>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</si>
  <si>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</si>
  <si>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</si>
  <si>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</si>
  <si>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</si>
  <si>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</si>
  <si>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</si>
  <si>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</si>
  <si>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</si>
  <si>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</si>
  <si>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</si>
  <si>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</si>
  <si>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</si>
  <si>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</si>
  <si>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</si>
  <si>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</si>
  <si>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</si>
  <si>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</si>
  <si>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</si>
  <si>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</si>
  <si>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</si>
  <si>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</si>
  <si>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</si>
  <si>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</si>
  <si>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</si>
  <si>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</si>
  <si>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</si>
  <si>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</si>
  <si>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</si>
  <si>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</si>
  <si>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</si>
  <si>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</si>
  <si>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</si>
  <si>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</si>
  <si>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</si>
  <si>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</si>
  <si>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</si>
  <si>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</si>
  <si>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</si>
  <si>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</si>
  <si>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</si>
  <si>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</si>
  <si>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</si>
  <si>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</si>
  <si>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</si>
  <si>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</si>
  <si>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</si>
  <si>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</si>
  <si>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</si>
  <si>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</si>
  <si>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</si>
  <si>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</si>
  <si>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</si>
  <si>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</si>
  <si>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</si>
  <si>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</si>
  <si>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</si>
  <si>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</si>
  <si>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</si>
  <si>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</si>
  <si>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</si>
  <si>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</si>
  <si>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</si>
  <si>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</si>
  <si>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</si>
  <si>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</si>
  <si>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</si>
  <si>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</si>
  <si>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</si>
  <si>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</si>
  <si>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</si>
  <si>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</si>
  <si>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</si>
  <si>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</si>
  <si>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</si>
  <si>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</si>
  <si>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</si>
  <si>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</si>
  <si>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</si>
  <si>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</si>
  <si>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</si>
  <si>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</si>
  <si>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</si>
  <si>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</si>
  <si>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</si>
  <si>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</si>
  <si>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</si>
  <si>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</si>
  <si>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</si>
  <si>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</si>
  <si>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</si>
  <si>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</si>
  <si>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</si>
  <si>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</si>
  <si>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</si>
  <si>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</si>
  <si>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</si>
  <si>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</si>
  <si>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</si>
  <si>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</si>
  <si>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</si>
  <si>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</si>
  <si>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</si>
  <si>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</si>
  <si>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</si>
  <si>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</si>
  <si>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</si>
  <si>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</si>
  <si>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</si>
  <si>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</si>
  <si>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</si>
  <si>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</si>
  <si>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</si>
  <si>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</si>
  <si>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</si>
  <si>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</si>
  <si>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</si>
  <si>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</si>
  <si>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</si>
  <si>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</si>
  <si>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</si>
  <si>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</si>
  <si>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</si>
  <si>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</si>
  <si>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</si>
  <si>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</si>
  <si>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</si>
  <si>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</si>
  <si>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</si>
  <si>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</si>
  <si>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</si>
  <si>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</si>
  <si>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</si>
  <si>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</si>
  <si>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</si>
  <si>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</si>
  <si>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</si>
  <si>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</si>
  <si>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</si>
  <si>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</si>
  <si>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</si>
  <si>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</si>
  <si>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</si>
  <si>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</si>
  <si>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</si>
  <si>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</si>
  <si>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</si>
  <si>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</si>
  <si>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</si>
  <si>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</si>
  <si>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</si>
  <si>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</si>
  <si>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</si>
  <si>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</si>
  <si>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</si>
  <si>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</si>
  <si>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</si>
  <si>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</si>
  <si>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</si>
  <si>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</si>
  <si>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</si>
  <si>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</si>
  <si>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</si>
  <si>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</si>
  <si>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</si>
  <si>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</si>
  <si>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</si>
  <si>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</si>
  <si>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</si>
  <si>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</si>
  <si>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</si>
  <si>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</si>
  <si>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</si>
  <si>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</si>
  <si>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</si>
  <si>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</si>
  <si>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</si>
  <si>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</si>
  <si>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</si>
  <si>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</si>
  <si>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</si>
  <si>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</si>
  <si>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</si>
  <si>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</si>
  <si>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</si>
  <si>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</si>
  <si>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</si>
  <si>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</si>
  <si>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</si>
  <si>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</si>
  <si>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</si>
  <si>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</si>
  <si>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</si>
  <si>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</si>
  <si>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</si>
  <si>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</si>
  <si>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</si>
  <si>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</si>
  <si>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</si>
  <si>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</si>
  <si>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</si>
  <si>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</si>
  <si>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</si>
  <si>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</si>
  <si>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</si>
  <si>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</si>
  <si>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</si>
  <si>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</si>
  <si>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</si>
  <si>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</si>
  <si>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</si>
  <si>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</si>
  <si>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</si>
  <si>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</si>
  <si>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</si>
  <si>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</si>
  <si>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</si>
  <si>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</si>
  <si>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</si>
  <si>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</si>
  <si>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</si>
  <si>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</si>
  <si>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</si>
  <si>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</si>
  <si>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</si>
  <si>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</si>
  <si>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</si>
  <si>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</si>
  <si>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</si>
  <si>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</si>
  <si>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</si>
  <si>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</si>
  <si>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</si>
  <si>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</si>
  <si>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</si>
  <si>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</si>
  <si>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</si>
  <si>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</si>
  <si>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</si>
  <si>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</si>
  <si>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</si>
  <si>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</si>
  <si>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</si>
  <si>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</si>
  <si>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</si>
  <si>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</si>
  <si>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</si>
  <si>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</si>
  <si>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</si>
  <si>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</si>
  <si>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</si>
  <si>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</si>
  <si>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</si>
  <si>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</si>
  <si>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</si>
  <si>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</si>
  <si>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</si>
  <si>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</si>
  <si>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</si>
  <si>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</si>
  <si>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</si>
  <si>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</si>
  <si>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</si>
  <si>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</si>
  <si>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</si>
  <si>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</si>
  <si>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</si>
  <si>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</si>
  <si>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</si>
  <si>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</si>
  <si>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</si>
  <si>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</si>
  <si>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</si>
  <si>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</si>
  <si>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</si>
  <si>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</si>
  <si>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</si>
  <si>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</si>
  <si>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</si>
  <si>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</si>
  <si>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</si>
  <si>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</si>
  <si>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</si>
  <si>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</si>
  <si>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</si>
  <si>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</si>
  <si>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</si>
  <si>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</si>
  <si>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</si>
  <si>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</si>
  <si>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</si>
  <si>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</si>
  <si>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</si>
  <si>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</si>
  <si>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</si>
  <si>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</si>
  <si>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</si>
  <si>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</si>
  <si>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</si>
  <si>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</si>
  <si>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</si>
  <si>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</si>
  <si>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</si>
  <si>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</si>
  <si>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</si>
  <si>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</si>
  <si>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</si>
  <si>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</si>
  <si>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</si>
  <si>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</si>
  <si>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</si>
  <si>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</si>
  <si>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</si>
  <si>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</si>
  <si>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</si>
  <si>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</si>
  <si>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</si>
  <si>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</si>
  <si>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</si>
  <si>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</si>
  <si>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</si>
  <si>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</si>
  <si>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</si>
  <si>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</si>
  <si>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</si>
  <si>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</si>
  <si>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</si>
  <si>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</si>
  <si>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</si>
  <si>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</si>
  <si>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</si>
  <si>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</si>
  <si>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</si>
  <si>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</si>
  <si>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</si>
  <si>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</si>
  <si>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</si>
  <si>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</si>
  <si>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</si>
  <si>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</si>
  <si>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</si>
  <si>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</si>
  <si>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</si>
  <si>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</si>
  <si>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</si>
  <si>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</si>
  <si>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</si>
  <si>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</si>
  <si>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</si>
  <si>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</si>
  <si>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</si>
  <si>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</si>
  <si>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</si>
  <si>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</si>
  <si>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</si>
  <si>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</si>
  <si>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</si>
  <si>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</si>
  <si>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</si>
  <si>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</si>
  <si>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</si>
  <si>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</si>
  <si>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</si>
  <si>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</si>
  <si>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</si>
  <si>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</si>
  <si>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</si>
  <si>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</si>
  <si>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</si>
  <si>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</si>
  <si>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</si>
  <si>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</si>
  <si>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</si>
  <si>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</si>
  <si>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</si>
  <si>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</si>
  <si>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</si>
  <si>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</si>
  <si>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</si>
  <si>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</si>
  <si>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</si>
  <si>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</si>
  <si>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</si>
  <si>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</si>
  <si>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</si>
  <si>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</si>
  <si>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</si>
  <si>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</si>
  <si>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</si>
  <si>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</si>
  <si>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</si>
  <si>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</si>
  <si>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</si>
  <si>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</si>
  <si>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</si>
  <si>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</si>
  <si>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</si>
  <si>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</si>
  <si>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</si>
  <si>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</si>
  <si>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</si>
  <si>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</si>
  <si>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</si>
  <si>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</si>
  <si>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</si>
  <si>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</si>
  <si>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</si>
  <si>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</si>
  <si>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</si>
  <si>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</si>
  <si>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</si>
  <si>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</si>
  <si>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</si>
  <si>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</si>
  <si>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</si>
  <si>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</si>
  <si>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</si>
  <si>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</si>
  <si>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</si>
  <si>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</si>
  <si>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</si>
  <si>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</si>
  <si>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</si>
  <si>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</si>
  <si>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</si>
  <si>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</si>
  <si>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</si>
  <si>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</si>
  <si>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</si>
  <si>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</si>
  <si>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</si>
  <si>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</si>
  <si>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</si>
  <si>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</si>
  <si>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</si>
  <si>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</si>
  <si>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</si>
  <si>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</si>
  <si>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</si>
  <si>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</si>
  <si>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</si>
  <si>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</si>
  <si>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</si>
  <si>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</si>
  <si>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</si>
  <si>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</si>
  <si>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</si>
  <si>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</si>
  <si>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</si>
  <si>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</si>
  <si>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</si>
  <si>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</si>
  <si>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</si>
  <si>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</si>
  <si>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</si>
  <si>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</si>
  <si>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</si>
  <si>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</si>
  <si>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</si>
  <si>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</si>
  <si>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</si>
  <si>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</si>
  <si>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</si>
  <si>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</si>
  <si>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</si>
  <si>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</si>
  <si>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</si>
  <si>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</si>
  <si>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</si>
  <si>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</si>
  <si>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</si>
  <si>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</si>
  <si>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</si>
  <si>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</si>
  <si>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</si>
  <si>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</si>
  <si>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</si>
  <si>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</si>
  <si>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</si>
  <si>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</si>
  <si>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</si>
  <si>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</si>
  <si>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</si>
  <si>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</si>
  <si>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</si>
  <si>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</si>
  <si>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</si>
  <si>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</si>
  <si>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</si>
  <si>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</si>
  <si>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</si>
  <si>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</si>
  <si>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</si>
  <si>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</si>
  <si>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</si>
  <si>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</si>
  <si>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</si>
  <si>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</si>
  <si>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</si>
  <si>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</si>
  <si>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</si>
  <si>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</si>
  <si>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</si>
  <si>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</si>
  <si>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</si>
  <si>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</si>
  <si>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</si>
  <si>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</si>
  <si>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</si>
  <si>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</si>
  <si>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</si>
  <si>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</si>
  <si>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</si>
  <si>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</si>
  <si>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</si>
  <si>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</si>
  <si>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</si>
  <si>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</si>
  <si>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</si>
  <si>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</si>
  <si>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</si>
  <si>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</si>
  <si>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</si>
  <si>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</si>
  <si>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</si>
  <si>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</si>
  <si>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</si>
  <si>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</si>
  <si>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</si>
  <si>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</si>
  <si>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</si>
  <si>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</si>
  <si>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</si>
  <si>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</si>
  <si>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</si>
  <si>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</si>
  <si>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</si>
  <si>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</si>
  <si>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</si>
  <si>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</si>
  <si>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</si>
  <si>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</si>
  <si>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</si>
  <si>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</si>
  <si>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</si>
  <si>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</si>
  <si>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</si>
  <si>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</si>
  <si>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</si>
  <si>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</si>
  <si>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</si>
  <si>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</si>
  <si>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</si>
  <si>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</si>
  <si>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</si>
  <si>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</si>
  <si>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</si>
  <si>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</si>
  <si>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</si>
  <si>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</si>
  <si>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</si>
  <si>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</si>
  <si>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</si>
  <si>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</si>
  <si>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</si>
  <si>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</si>
  <si>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</si>
  <si>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</si>
  <si>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</si>
  <si>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</si>
  <si>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</si>
  <si>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</si>
  <si>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</si>
  <si>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</si>
  <si>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</si>
  <si>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</si>
  <si>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</si>
  <si>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</si>
  <si>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</si>
  <si>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</si>
  <si>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</si>
  <si>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</si>
  <si>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</si>
  <si>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</si>
  <si>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</si>
  <si>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</si>
  <si>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</si>
  <si>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</si>
  <si>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</si>
  <si>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</si>
  <si>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</si>
  <si>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</si>
  <si>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</si>
  <si>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</si>
  <si>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</si>
  <si>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</si>
  <si>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</si>
  <si>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</si>
  <si>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</si>
  <si>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</si>
  <si>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</si>
  <si>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</si>
  <si>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</si>
  <si>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</si>
  <si>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</si>
  <si>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</si>
  <si>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</si>
  <si>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</si>
  <si>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</si>
  <si>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</si>
  <si>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</si>
  <si>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</si>
  <si>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</si>
  <si>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</si>
  <si>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</si>
  <si>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</si>
  <si>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</si>
  <si>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</si>
  <si>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</si>
  <si>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</si>
  <si>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</si>
  <si>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</si>
  <si>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</si>
  <si>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</si>
  <si>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</si>
  <si>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</si>
  <si>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</si>
  <si>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</si>
  <si>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</si>
  <si>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</si>
  <si>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</si>
  <si>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</si>
  <si>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</si>
  <si>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</si>
  <si>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</si>
  <si>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</si>
  <si>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</si>
  <si>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</si>
  <si>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</si>
  <si>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</si>
  <si>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</si>
  <si>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</si>
  <si>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</si>
  <si>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</si>
  <si>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</si>
  <si>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</si>
  <si>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</si>
  <si>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</si>
  <si>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</si>
  <si>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</si>
  <si>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</si>
  <si>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</si>
  <si>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</si>
  <si>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</si>
  <si>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</si>
  <si>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</si>
  <si>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</si>
  <si>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</si>
  <si>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</si>
  <si>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</si>
  <si>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</si>
  <si>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</si>
  <si>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</si>
  <si>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</si>
  <si>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</si>
  <si>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</si>
  <si>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</si>
  <si>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</si>
  <si>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</si>
  <si>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</si>
  <si>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</si>
  <si>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</si>
  <si>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</si>
  <si>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</si>
  <si>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</si>
  <si>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</si>
  <si>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</si>
  <si>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</si>
  <si>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</si>
  <si>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</si>
  <si>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</si>
  <si>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</si>
  <si>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</si>
  <si>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</si>
  <si>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</si>
  <si>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</si>
  <si>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</si>
  <si>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</si>
  <si>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</si>
  <si>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</si>
  <si>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</si>
  <si>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</si>
  <si>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</si>
  <si>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</si>
  <si>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</si>
  <si>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</si>
  <si>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</si>
  <si>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</si>
  <si>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</si>
  <si>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</si>
  <si>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</si>
  <si>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</si>
  <si>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</si>
  <si>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</si>
  <si>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</si>
  <si>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</si>
  <si>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</si>
  <si>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</si>
  <si>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</si>
  <si>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</si>
  <si>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</si>
  <si>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</si>
  <si>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</si>
  <si>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</si>
  <si>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</si>
  <si>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</si>
  <si>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</si>
  <si>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</si>
  <si>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</si>
  <si>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</si>
  <si>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</si>
  <si>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</si>
  <si>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</si>
  <si>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</si>
  <si>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</si>
  <si>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</si>
  <si>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</si>
  <si>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</si>
  <si>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</si>
  <si>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</si>
  <si>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</si>
  <si>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</si>
  <si>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</si>
  <si>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</si>
  <si>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</si>
  <si>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</si>
  <si>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</si>
  <si>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</si>
  <si>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</si>
  <si>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</si>
  <si>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</si>
  <si>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</si>
  <si>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</si>
  <si>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</si>
  <si>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</si>
  <si>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</si>
  <si>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</si>
  <si>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</si>
  <si>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</si>
  <si>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</si>
  <si>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</si>
  <si>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</si>
  <si>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</si>
  <si>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</si>
  <si>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</si>
  <si>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</si>
  <si>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</si>
  <si>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</si>
  <si>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</si>
  <si>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</si>
  <si>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</si>
  <si>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</si>
  <si>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</si>
  <si>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</si>
  <si>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</si>
  <si>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</si>
  <si>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</si>
  <si>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</si>
  <si>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</si>
  <si>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</si>
  <si>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</si>
  <si>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</si>
  <si>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</si>
  <si>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</si>
  <si>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</si>
  <si>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</si>
  <si>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</si>
  <si>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</si>
  <si>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</si>
  <si>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</si>
  <si>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</si>
  <si>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</si>
  <si>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</si>
  <si>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</si>
  <si>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</si>
  <si>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</si>
  <si>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</si>
  <si>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</si>
  <si>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</si>
  <si>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</si>
  <si>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</si>
  <si>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</si>
  <si>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</si>
  <si>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</si>
  <si>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</si>
  <si>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</si>
  <si>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</si>
  <si>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</si>
  <si>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</si>
  <si>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</si>
  <si>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</si>
  <si>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</si>
  <si>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</si>
  <si>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</si>
  <si>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</si>
  <si>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</si>
  <si>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</si>
  <si>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</si>
  <si>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</si>
  <si>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</si>
  <si>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</si>
  <si>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</si>
  <si>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</si>
  <si>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</si>
  <si>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</si>
  <si>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</si>
  <si>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</si>
  <si>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</si>
  <si>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</si>
  <si>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</si>
  <si>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</si>
  <si>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</si>
  <si>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</si>
  <si>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</si>
  <si>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</si>
  <si>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</si>
  <si>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</si>
  <si>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</si>
  <si>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</si>
  <si>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</si>
  <si>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</si>
  <si>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</si>
  <si>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</si>
  <si>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</si>
  <si>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</si>
  <si>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</si>
  <si>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</si>
  <si>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</si>
  <si>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</si>
  <si>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</si>
  <si>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</si>
  <si>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</si>
  <si>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</si>
  <si>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</si>
  <si>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</si>
  <si>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</si>
  <si>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</si>
  <si>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</si>
  <si>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</si>
  <si>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</si>
  <si>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</si>
  <si>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</si>
  <si>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</si>
  <si>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</si>
  <si>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</si>
  <si>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</si>
  <si>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</si>
  <si>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</si>
  <si>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</si>
  <si>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</si>
  <si>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</si>
  <si>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</si>
  <si>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</si>
  <si>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</si>
  <si>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</si>
  <si>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</si>
  <si>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</si>
  <si>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</si>
  <si>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</si>
  <si>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</si>
  <si>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</si>
  <si>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</si>
  <si>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</si>
  <si>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</si>
  <si>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</si>
  <si>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</si>
  <si>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</si>
  <si>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</si>
  <si>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</si>
  <si>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</si>
  <si>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</si>
  <si>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</si>
  <si>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</si>
  <si>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</si>
  <si>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</si>
  <si>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</si>
  <si>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</si>
  <si>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</si>
  <si>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</si>
  <si>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</si>
  <si>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</si>
  <si>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</si>
  <si>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</si>
  <si>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</si>
  <si>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</si>
  <si>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</si>
  <si>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</si>
  <si>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</si>
  <si>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</si>
  <si>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</si>
  <si>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</si>
  <si>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</si>
  <si>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</si>
  <si>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</si>
  <si>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</si>
  <si>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</si>
  <si>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</si>
  <si>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</si>
  <si>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</si>
  <si>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</si>
  <si>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</si>
  <si>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</si>
  <si>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</si>
  <si>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</si>
  <si>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</si>
  <si>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</si>
  <si>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</si>
  <si>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</si>
  <si>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</si>
  <si>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</si>
  <si>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</si>
  <si>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</si>
  <si>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</si>
  <si>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</si>
  <si>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</si>
  <si>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</si>
  <si>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</si>
  <si>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</si>
  <si>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</si>
  <si>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</si>
  <si>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</si>
  <si>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</si>
  <si>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</si>
  <si>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</si>
  <si>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</si>
  <si>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</si>
  <si>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</si>
  <si>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</si>
  <si>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</si>
  <si>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</si>
  <si>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</si>
  <si>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</si>
  <si>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</si>
  <si>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</si>
  <si>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</si>
  <si>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</si>
  <si>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</si>
  <si>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</si>
  <si>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</si>
  <si>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</si>
  <si>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</si>
  <si>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</si>
  <si>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</si>
  <si>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</si>
  <si>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</si>
  <si>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</si>
  <si>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</si>
  <si>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</si>
  <si>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</si>
  <si>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</si>
  <si>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</si>
  <si>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</si>
  <si>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</si>
  <si>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</si>
  <si>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</si>
  <si>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</si>
  <si>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</si>
  <si>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</si>
  <si>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</si>
  <si>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</si>
  <si>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</si>
  <si>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</si>
  <si>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</si>
  <si>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</si>
  <si>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</si>
  <si>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</si>
  <si>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</si>
  <si>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</si>
  <si>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</si>
  <si>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</si>
  <si>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</si>
  <si>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</si>
  <si>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</si>
  <si>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</si>
  <si>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</si>
  <si>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</si>
  <si>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</si>
  <si>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</si>
  <si>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</si>
  <si>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</si>
  <si>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</si>
  <si>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</si>
  <si>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</si>
  <si>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</si>
  <si>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</si>
  <si>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</si>
  <si>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</si>
  <si>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</si>
  <si>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</si>
  <si>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</si>
  <si>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</si>
  <si>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</si>
  <si>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</si>
  <si>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</si>
  <si>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</si>
  <si>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</si>
  <si>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</si>
  <si>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</si>
  <si>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</si>
  <si>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</si>
  <si>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</si>
  <si>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</si>
  <si>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</si>
  <si>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</si>
  <si>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</si>
  <si>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</si>
  <si>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</si>
  <si>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</si>
  <si>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</si>
  <si>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</si>
  <si>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</si>
  <si>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</si>
  <si>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</si>
  <si>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</si>
  <si>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</si>
  <si>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</si>
  <si>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</si>
  <si>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</si>
  <si>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</si>
  <si>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</si>
  <si>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</si>
  <si>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</si>
  <si>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</si>
  <si>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</si>
  <si>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</si>
  <si>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</si>
  <si>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</si>
  <si>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</si>
  <si>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</si>
  <si>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</si>
  <si>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</si>
  <si>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</si>
  <si>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</si>
  <si>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</si>
  <si>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</si>
  <si>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</si>
  <si>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</si>
  <si>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</si>
  <si>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</si>
  <si>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</si>
  <si>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</si>
  <si>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</si>
  <si>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</si>
  <si>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</si>
  <si>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</si>
  <si>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</si>
  <si>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</si>
  <si>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</si>
  <si>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</si>
  <si>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</si>
  <si>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</si>
  <si>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</si>
  <si>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</si>
  <si>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</si>
  <si>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</si>
  <si>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</si>
  <si>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</si>
  <si>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</si>
  <si>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</si>
  <si>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</si>
  <si>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</si>
  <si>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</si>
  <si>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</si>
  <si>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</si>
  <si>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</si>
  <si>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</si>
  <si>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</si>
  <si>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</si>
  <si>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</si>
  <si>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</si>
  <si>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</si>
  <si>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</si>
  <si>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</si>
  <si>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</si>
  <si>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</si>
  <si>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</si>
  <si>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</si>
  <si>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</si>
  <si>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</si>
  <si>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</si>
  <si>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</si>
  <si>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</si>
  <si>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</si>
  <si>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</si>
  <si>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</si>
  <si>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</si>
  <si>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</si>
  <si>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</si>
  <si>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</si>
  <si>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</si>
  <si>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</si>
  <si>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</si>
  <si>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</si>
  <si>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</si>
  <si>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</si>
  <si>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</si>
  <si>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</si>
  <si>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</si>
  <si>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</si>
  <si>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</si>
  <si>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</si>
  <si>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</si>
  <si>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</si>
  <si>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</si>
  <si>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</si>
  <si>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</si>
  <si>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</si>
  <si>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</si>
  <si>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</si>
  <si>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</si>
  <si>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</si>
  <si>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</si>
  <si>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</si>
  <si>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</si>
  <si>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</si>
  <si>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</si>
  <si>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</si>
  <si>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</si>
  <si>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</si>
  <si>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</si>
  <si>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</si>
  <si>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</si>
  <si>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</si>
  <si>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</si>
  <si>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</si>
  <si>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</si>
  <si>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</si>
  <si>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</si>
  <si>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</si>
  <si>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</si>
  <si>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</si>
  <si>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</si>
  <si>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</si>
  <si>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</si>
  <si>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</si>
  <si>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</si>
  <si>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</si>
  <si>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</si>
  <si>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</si>
  <si>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</si>
  <si>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</si>
  <si>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</si>
  <si>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</si>
  <si>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</si>
  <si>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</si>
  <si>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</si>
  <si>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</si>
  <si>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</si>
  <si>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</si>
  <si>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</si>
  <si>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</si>
  <si>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</si>
  <si>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</si>
  <si>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</si>
  <si>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</si>
  <si>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</si>
  <si>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</si>
  <si>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</si>
  <si>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</si>
  <si>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</si>
  <si>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</si>
  <si>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</si>
  <si>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</si>
  <si>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</si>
  <si>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</si>
  <si>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</si>
  <si>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</si>
  <si>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</si>
  <si>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</si>
  <si>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</si>
  <si>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</si>
  <si>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</si>
  <si>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</si>
  <si>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</si>
  <si>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</si>
  <si>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</si>
  <si>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</si>
  <si>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</si>
  <si>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</si>
  <si>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</si>
  <si>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</si>
  <si>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</si>
  <si>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</si>
  <si>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</si>
  <si>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</si>
  <si>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</si>
  <si>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</si>
  <si>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</si>
  <si>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</si>
  <si>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</si>
  <si>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</si>
  <si>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</si>
  <si>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</si>
  <si>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</si>
  <si>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</si>
  <si>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</si>
  <si>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</si>
  <si>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</si>
  <si>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</si>
  <si>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</si>
  <si>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</si>
  <si>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</si>
  <si>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</si>
  <si>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</si>
  <si>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</si>
  <si>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</si>
  <si>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</si>
  <si>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</si>
  <si>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</si>
  <si>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</si>
  <si>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</si>
  <si>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</si>
  <si>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</si>
  <si>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</si>
  <si>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</si>
  <si>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</si>
  <si>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</si>
  <si>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</si>
  <si>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</si>
  <si>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</si>
  <si>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</si>
  <si>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</si>
  <si>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</si>
  <si>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</si>
  <si>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</si>
  <si>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</si>
  <si>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</si>
  <si>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</si>
  <si>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</si>
  <si>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</si>
  <si>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</si>
  <si>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</si>
  <si>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</si>
  <si>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</si>
  <si>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</si>
  <si>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</si>
  <si>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</si>
  <si>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</si>
  <si>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</si>
  <si>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</si>
  <si>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</si>
  <si>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</si>
  <si>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</si>
  <si>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</si>
  <si>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</si>
  <si>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</si>
  <si>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</si>
  <si>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</si>
  <si>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</si>
  <si>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</si>
  <si>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</si>
  <si>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</si>
  <si>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</si>
  <si>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</si>
  <si>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</si>
  <si>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</si>
  <si>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</si>
  <si>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</si>
  <si>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</si>
  <si>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</si>
  <si>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</si>
  <si>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</si>
  <si>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</si>
  <si>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</si>
  <si>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</si>
  <si>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</si>
  <si>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</si>
  <si>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</si>
  <si>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</si>
  <si>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</si>
  <si>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</si>
  <si>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</si>
  <si>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</si>
  <si>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</si>
  <si>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</si>
  <si>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</si>
  <si>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</si>
  <si>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</si>
  <si>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</si>
  <si>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</si>
  <si>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</si>
  <si>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</si>
  <si>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</si>
  <si>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</si>
  <si>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</si>
  <si>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</si>
  <si>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</si>
  <si>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</si>
  <si>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</si>
  <si>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</si>
  <si>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</si>
  <si>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</si>
  <si>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</si>
  <si>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</si>
  <si>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</si>
  <si>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</si>
  <si>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</si>
  <si>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</si>
  <si>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</si>
  <si>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</si>
  <si>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</si>
  <si>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</si>
  <si>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</si>
  <si>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</si>
  <si>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</si>
  <si>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</si>
  <si>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</si>
  <si>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</si>
  <si>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</si>
  <si>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</si>
  <si>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</si>
  <si>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</si>
  <si>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</si>
  <si>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</si>
  <si>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</si>
  <si>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</si>
  <si>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</si>
  <si>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</si>
  <si>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</si>
  <si>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</si>
  <si>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</si>
  <si>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</si>
  <si>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</si>
  <si>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</si>
  <si>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</si>
  <si>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</si>
  <si>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</si>
  <si>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</si>
  <si>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</si>
  <si>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</si>
  <si>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</si>
  <si>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</si>
  <si>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</si>
  <si>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</si>
  <si>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</si>
  <si>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</si>
  <si>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</si>
  <si>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</si>
  <si>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</si>
  <si>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</si>
  <si>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</si>
  <si>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</si>
  <si>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</si>
  <si>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</si>
  <si>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</si>
  <si>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</si>
  <si>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</si>
  <si>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</si>
  <si>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</si>
  <si>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</si>
  <si>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</si>
  <si>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</si>
  <si>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</si>
  <si>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</si>
  <si>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</si>
  <si>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</si>
  <si>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</si>
  <si>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</si>
  <si>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</si>
  <si>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</si>
  <si>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</si>
  <si>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</si>
  <si>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</si>
  <si>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</si>
  <si>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</si>
  <si>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</si>
  <si>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</si>
  <si>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</si>
  <si>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</si>
  <si>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</si>
  <si>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</si>
  <si>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</si>
  <si>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</si>
  <si>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</si>
  <si>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</si>
  <si>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</si>
  <si>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</si>
  <si>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</si>
  <si>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</si>
  <si>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</si>
  <si>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</si>
  <si>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</si>
  <si>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</si>
  <si>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</si>
  <si>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</si>
  <si>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</si>
  <si>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</si>
  <si>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</si>
  <si>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</si>
  <si>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</si>
  <si>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</si>
  <si>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</si>
  <si>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</si>
  <si>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</si>
  <si>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</si>
  <si>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</si>
  <si>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</si>
  <si>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</si>
  <si>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</si>
  <si>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</si>
  <si>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</si>
  <si>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</si>
  <si>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</si>
  <si>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</si>
  <si>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</si>
  <si>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</si>
  <si>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</si>
  <si>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</si>
  <si>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</si>
  <si>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</si>
  <si>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</si>
  <si>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</si>
  <si>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</si>
  <si>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</si>
  <si>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</si>
  <si>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</si>
  <si>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</si>
  <si>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</si>
  <si>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</si>
  <si>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</si>
  <si>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</si>
  <si>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</si>
  <si>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</si>
  <si>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</si>
  <si>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</si>
  <si>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</si>
  <si>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</si>
  <si>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</si>
  <si>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</si>
  <si>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</si>
  <si>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</si>
  <si>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</si>
  <si>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</si>
  <si>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</si>
  <si>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</si>
  <si>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</si>
  <si>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</si>
  <si>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</si>
  <si>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</si>
  <si>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</si>
  <si>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</si>
  <si>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</si>
  <si>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</si>
  <si>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</si>
  <si>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</si>
  <si>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</si>
  <si>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</si>
  <si>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</si>
  <si>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</si>
  <si>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</si>
  <si>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</si>
  <si>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</si>
  <si>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</si>
  <si>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</si>
  <si>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</si>
  <si>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</si>
  <si>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</si>
  <si>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</si>
  <si>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</si>
  <si>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</si>
  <si>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</si>
  <si>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</si>
  <si>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</si>
  <si>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</si>
  <si>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</si>
  <si>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</si>
  <si>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</si>
  <si>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</si>
  <si>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</si>
  <si>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</si>
  <si>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</si>
  <si>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</si>
  <si>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</si>
  <si>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</si>
  <si>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</si>
  <si>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</si>
  <si>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</si>
  <si>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</si>
  <si>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</si>
  <si>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</si>
  <si>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</si>
  <si>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</si>
  <si>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</si>
  <si>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</si>
  <si>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</si>
  <si>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</si>
  <si>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</si>
  <si>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</si>
  <si>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</si>
  <si>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</si>
  <si>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</si>
  <si>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</si>
  <si>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</si>
  <si>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</si>
  <si>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</si>
  <si>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</si>
  <si>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</si>
  <si>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</si>
  <si>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</si>
  <si>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</si>
  <si>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</si>
  <si>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</si>
  <si>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</si>
  <si>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</si>
  <si>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</si>
  <si>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</si>
  <si>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</si>
  <si>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</si>
  <si>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</si>
  <si>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</si>
  <si>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</si>
  <si>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</si>
  <si>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</si>
  <si>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</si>
  <si>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</si>
  <si>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</si>
  <si>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</si>
  <si>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</si>
  <si>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</si>
  <si>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</si>
  <si>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</si>
  <si>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</si>
  <si>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</si>
  <si>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</si>
  <si>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</si>
  <si>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</si>
  <si>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</si>
  <si>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</si>
  <si>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</si>
  <si>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</si>
  <si>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</si>
  <si>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</si>
  <si>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</si>
  <si>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</si>
  <si>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</si>
  <si>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</si>
  <si>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</si>
  <si>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</si>
  <si>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</si>
  <si>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</si>
  <si>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</si>
  <si>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</si>
  <si>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</si>
  <si>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</si>
  <si>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</si>
  <si>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</si>
  <si>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</si>
  <si>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</si>
  <si>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</si>
  <si>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</si>
  <si>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</si>
  <si>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</si>
  <si>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</si>
  <si>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</si>
  <si>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</si>
  <si>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</si>
  <si>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</si>
  <si>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</si>
  <si>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</si>
  <si>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</si>
  <si>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</si>
  <si>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</si>
  <si>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</si>
  <si>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</si>
  <si>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</si>
  <si>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</si>
  <si>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</si>
  <si>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</si>
  <si>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</si>
  <si>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</si>
  <si>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</si>
  <si>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</si>
  <si>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</si>
  <si>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</si>
  <si>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</si>
  <si>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</si>
  <si>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</si>
  <si>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</si>
  <si>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</si>
  <si>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</si>
  <si>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</si>
  <si>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</si>
  <si>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</si>
  <si>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</si>
  <si>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</si>
  <si>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</si>
  <si>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</si>
  <si>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</si>
  <si>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</si>
  <si>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</si>
  <si>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</si>
  <si>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</si>
  <si>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</si>
  <si>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</si>
  <si>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</si>
  <si>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</si>
  <si>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</si>
  <si>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</si>
  <si>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</si>
  <si>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</si>
  <si>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</si>
  <si>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</si>
  <si>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</si>
  <si>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</si>
  <si>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</si>
  <si>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</si>
  <si>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</si>
  <si>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</si>
  <si>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</si>
  <si>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</si>
  <si>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</si>
  <si>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</si>
  <si>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</si>
  <si>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</si>
  <si>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</si>
  <si>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</si>
  <si>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</si>
  <si>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</si>
  <si>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</si>
  <si>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</si>
  <si>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</si>
  <si>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</si>
  <si>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</si>
  <si>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</si>
  <si>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</si>
  <si>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</si>
  <si>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</si>
  <si>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</si>
  <si>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</si>
  <si>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</si>
  <si>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</si>
  <si>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</si>
  <si>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</si>
  <si>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</si>
  <si>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</si>
  <si>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</si>
  <si>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</si>
  <si>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</si>
  <si>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</si>
  <si>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</si>
  <si>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</si>
  <si>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</si>
  <si>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</si>
  <si>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</si>
  <si>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</si>
  <si>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</si>
  <si>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</si>
  <si>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</si>
  <si>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</si>
  <si>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</si>
  <si>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</si>
  <si>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</si>
  <si>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</si>
  <si>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</si>
  <si>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</si>
  <si>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</si>
  <si>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</si>
  <si>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</si>
  <si>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</si>
  <si>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</si>
  <si>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</si>
  <si>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</si>
  <si>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</si>
  <si>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</si>
  <si>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</si>
  <si>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</si>
  <si>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</si>
  <si>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</si>
  <si>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</si>
  <si>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</si>
  <si>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</si>
  <si>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</si>
  <si>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</si>
  <si>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</si>
  <si>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</si>
  <si>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</si>
  <si>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</si>
  <si>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</si>
  <si>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</si>
  <si>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</si>
  <si>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</si>
  <si>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</si>
  <si>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</si>
  <si>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</si>
  <si>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</si>
  <si>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</si>
  <si>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</si>
  <si>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</si>
  <si>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</si>
  <si>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</si>
  <si>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</si>
  <si>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</si>
  <si>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</si>
  <si>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</si>
  <si>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</si>
  <si>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</si>
  <si>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</si>
  <si>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</si>
  <si>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</si>
  <si>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</si>
  <si>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</si>
  <si>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</si>
  <si>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</si>
  <si>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</si>
  <si>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</si>
  <si>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</si>
  <si>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</si>
  <si>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</si>
  <si>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</si>
  <si>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</si>
  <si>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</si>
  <si>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</si>
  <si>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</si>
  <si>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</si>
  <si>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</si>
  <si>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</si>
  <si>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</si>
  <si>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</si>
  <si>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</si>
  <si>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</si>
  <si>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</si>
  <si>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</si>
  <si>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</si>
  <si>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</si>
  <si>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</si>
  <si>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</si>
  <si>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</si>
  <si>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</si>
  <si>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</si>
  <si>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</si>
  <si>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</si>
  <si>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</si>
  <si>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</si>
  <si>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</si>
  <si>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</si>
  <si>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</si>
  <si>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</si>
  <si>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</si>
  <si>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</si>
  <si>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</si>
  <si>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</si>
  <si>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</si>
  <si>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</si>
  <si>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</si>
  <si>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</si>
  <si>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</si>
  <si>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</si>
  <si>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</si>
  <si>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</si>
  <si>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</si>
  <si>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</si>
  <si>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</si>
  <si>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</si>
  <si>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</si>
  <si>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</si>
  <si>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</si>
  <si>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</si>
  <si>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</si>
  <si>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</si>
  <si>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</si>
  <si>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</si>
  <si>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</si>
  <si>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</si>
  <si>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</si>
  <si>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</si>
  <si>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</si>
  <si>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</si>
  <si>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</si>
  <si>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</si>
  <si>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</si>
  <si>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</si>
  <si>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</si>
  <si>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</si>
  <si>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</si>
  <si>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</si>
  <si>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</si>
  <si>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</si>
  <si>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</si>
  <si>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</si>
  <si>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</si>
  <si>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</si>
  <si>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</si>
  <si>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</si>
  <si>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</si>
  <si>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</si>
  <si>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</si>
  <si>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</si>
  <si>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</si>
  <si>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</si>
  <si>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</si>
  <si>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</si>
  <si>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</si>
  <si>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</si>
  <si>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</si>
  <si>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</si>
  <si>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</si>
  <si>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</si>
  <si>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</si>
  <si>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</si>
  <si>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</si>
  <si>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</si>
  <si>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</si>
  <si>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</si>
  <si>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</si>
  <si>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</si>
  <si>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</si>
  <si>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</si>
  <si>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</si>
  <si>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</si>
  <si>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</si>
  <si>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</si>
  <si>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</si>
  <si>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</si>
  <si>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</si>
  <si>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</si>
  <si>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</si>
  <si>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</si>
  <si>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</si>
  <si>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</si>
  <si>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</si>
  <si>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</si>
  <si>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</si>
  <si>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</si>
  <si>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</si>
  <si>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</si>
  <si>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</si>
  <si>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</si>
  <si>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</si>
  <si>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</si>
  <si>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</si>
  <si>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</si>
  <si>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</si>
  <si>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</si>
  <si>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</si>
  <si>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</si>
  <si>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</si>
  <si>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</si>
  <si>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</si>
  <si>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</si>
  <si>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</si>
  <si>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</si>
  <si>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</si>
  <si>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</si>
  <si>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</si>
  <si>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</si>
  <si>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</si>
  <si>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</si>
  <si>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</si>
  <si>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</si>
  <si>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</si>
  <si>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</si>
  <si>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</si>
  <si>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</si>
  <si>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</si>
  <si>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</si>
  <si>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</si>
  <si>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</si>
  <si>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</si>
  <si>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</si>
  <si>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</si>
  <si>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</si>
  <si>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</si>
  <si>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</si>
  <si>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</si>
  <si>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</si>
  <si>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</si>
  <si>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</si>
  <si>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</si>
  <si>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</si>
  <si>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</si>
  <si>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</si>
  <si>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</si>
  <si>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</si>
  <si>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</si>
  <si>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</si>
  <si>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</si>
  <si>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</si>
  <si>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</si>
  <si>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</si>
  <si>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</si>
  <si>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</si>
  <si>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</si>
  <si>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</si>
  <si>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</si>
  <si>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</si>
  <si>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</si>
  <si>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</si>
  <si>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</si>
  <si>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</si>
  <si>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</si>
  <si>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</si>
  <si>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</si>
  <si>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</si>
  <si>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</si>
  <si>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</si>
  <si>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</si>
  <si>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</si>
  <si>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</si>
  <si>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</si>
  <si>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</si>
  <si>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</si>
  <si>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</si>
  <si>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</si>
  <si>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</si>
  <si>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</si>
  <si>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</si>
  <si>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</si>
  <si>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</si>
  <si>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</si>
  <si>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</si>
  <si>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</si>
  <si>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</si>
  <si>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</si>
  <si>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</si>
  <si>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</si>
  <si>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</si>
  <si>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</si>
  <si>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</si>
  <si>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</si>
  <si>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</si>
  <si>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</si>
  <si>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</si>
  <si>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</si>
  <si>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</si>
  <si>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</si>
  <si>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</si>
  <si>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</si>
  <si>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</si>
  <si>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</si>
  <si>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</si>
  <si>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</si>
  <si>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</si>
  <si>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</si>
  <si>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</si>
  <si>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</si>
  <si>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</si>
  <si>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</si>
  <si>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</si>
  <si>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</si>
  <si>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</si>
  <si>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</si>
  <si>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</si>
  <si>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</si>
  <si>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</si>
  <si>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</si>
  <si>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</si>
  <si>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</si>
  <si>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</si>
  <si>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</si>
  <si>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</si>
  <si>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</si>
  <si>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</si>
  <si>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</si>
  <si>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</si>
  <si>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</si>
  <si>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</si>
  <si>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</si>
  <si>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</si>
  <si>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</si>
  <si>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</si>
  <si>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</si>
  <si>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</si>
  <si>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</si>
  <si>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</si>
  <si>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</si>
  <si>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</si>
  <si>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</si>
  <si>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</si>
  <si>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</si>
  <si>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</si>
  <si>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</si>
  <si>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</si>
  <si>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</si>
  <si>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</si>
  <si>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</si>
  <si>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</si>
  <si>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</si>
  <si>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</si>
  <si>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</si>
  <si>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</si>
  <si>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</si>
  <si>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</si>
  <si>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</si>
  <si>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</si>
  <si>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</si>
  <si>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</si>
  <si>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</si>
  <si>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</si>
  <si>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</si>
  <si>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</si>
  <si>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</si>
  <si>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</si>
  <si>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</si>
  <si>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</si>
  <si>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</si>
  <si>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</si>
  <si>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</si>
  <si>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</si>
  <si>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</si>
  <si>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</si>
  <si>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</si>
  <si>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</si>
  <si>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</si>
  <si>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</si>
  <si>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</si>
  <si>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</si>
  <si>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</si>
  <si>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</si>
  <si>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</si>
  <si>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</si>
  <si>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</si>
  <si>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</si>
  <si>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</si>
  <si>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</si>
  <si>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</si>
  <si>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</si>
  <si>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</si>
  <si>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</si>
  <si>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</si>
  <si>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</si>
  <si>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</si>
  <si>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</si>
  <si>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</si>
  <si>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</si>
  <si>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</si>
  <si>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</si>
  <si>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</si>
  <si>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</si>
  <si>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</si>
  <si>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</si>
  <si>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</si>
  <si>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</si>
  <si>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</si>
  <si>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</si>
  <si>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</si>
  <si>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</si>
  <si>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</si>
  <si>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</si>
  <si>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</si>
  <si>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</si>
  <si>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</si>
  <si>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</si>
  <si>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</si>
  <si>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</si>
  <si>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</si>
  <si>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</si>
  <si>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</si>
  <si>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</si>
  <si>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</si>
  <si>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</si>
  <si>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</si>
  <si>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</si>
  <si>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</si>
  <si>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</si>
  <si>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</si>
  <si>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</si>
  <si>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</si>
  <si>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</si>
  <si>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</si>
  <si>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</si>
  <si>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</si>
  <si>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</si>
  <si>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</si>
  <si>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</si>
  <si>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</si>
  <si>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</si>
  <si>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</si>
  <si>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</si>
  <si>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</si>
  <si>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</si>
  <si>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</si>
  <si>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</si>
  <si>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</si>
  <si>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</si>
  <si>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</si>
  <si>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</si>
  <si>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</si>
  <si>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</si>
  <si>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</si>
  <si>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</si>
  <si>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</si>
  <si>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</si>
  <si>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</si>
  <si>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</si>
  <si>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</si>
  <si>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</si>
  <si>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</si>
  <si>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</si>
  <si>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</si>
  <si>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</si>
  <si>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</si>
  <si>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</si>
  <si>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</si>
  <si>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</si>
  <si>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</si>
  <si>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</si>
  <si>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</si>
  <si>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</si>
  <si>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</si>
  <si>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</si>
  <si>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</si>
  <si>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</si>
  <si>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</si>
  <si>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</si>
  <si>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</si>
  <si>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</si>
  <si>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</si>
  <si>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</si>
  <si>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</si>
  <si>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</si>
  <si>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</si>
  <si>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</si>
  <si>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</si>
  <si>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</si>
  <si>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</si>
  <si>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</si>
  <si>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</si>
  <si>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</si>
  <si>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</si>
  <si>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</si>
  <si>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</si>
  <si>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</si>
  <si>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</si>
  <si>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</si>
  <si>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</si>
  <si>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</si>
  <si>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</si>
  <si>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</si>
  <si>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</si>
  <si>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</si>
  <si>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</si>
  <si>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</si>
  <si>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</si>
  <si>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</si>
  <si>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</si>
  <si>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</si>
  <si>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</si>
  <si>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</si>
  <si>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</si>
  <si>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</si>
  <si>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</si>
  <si>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</si>
  <si>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</si>
  <si>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</si>
  <si>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</si>
  <si>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</si>
  <si>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</si>
  <si>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</si>
  <si>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</si>
  <si>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</si>
  <si>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</si>
  <si>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</si>
  <si>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</si>
  <si>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</si>
  <si>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</si>
  <si>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</si>
  <si>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</si>
  <si>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</si>
  <si>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</si>
  <si>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</si>
  <si>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</si>
  <si>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</si>
  <si>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</si>
  <si>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</si>
  <si>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</si>
  <si>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</si>
  <si>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</si>
  <si>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</si>
  <si>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</si>
  <si>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</si>
  <si>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</si>
  <si>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</si>
  <si>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</si>
  <si>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</si>
  <si>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</si>
  <si>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</si>
  <si>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</si>
  <si>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</si>
  <si>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</si>
  <si>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</si>
  <si>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</si>
  <si>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</si>
  <si>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</si>
  <si>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</si>
  <si>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</si>
  <si>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</si>
  <si>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</si>
  <si>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</si>
  <si>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</si>
  <si>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</si>
  <si>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</si>
  <si>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</si>
  <si>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</si>
  <si>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</si>
  <si>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</si>
  <si>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</si>
  <si>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</si>
  <si>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</si>
  <si>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</si>
  <si>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</si>
  <si>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</si>
  <si>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</si>
  <si>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</si>
  <si>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</si>
  <si>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</si>
  <si>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</si>
  <si>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</si>
  <si>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</si>
  <si>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</si>
  <si>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</si>
  <si>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</si>
  <si>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</si>
  <si>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</si>
  <si>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</si>
  <si>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</si>
  <si>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</si>
  <si>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</si>
  <si>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</si>
  <si>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</si>
  <si>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</si>
  <si>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</si>
  <si>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</si>
  <si>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</si>
  <si>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</si>
  <si>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</si>
  <si>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</si>
  <si>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</si>
  <si>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</si>
  <si>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</si>
  <si>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</si>
  <si>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</si>
  <si>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</si>
  <si>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</si>
  <si>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</si>
  <si>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</si>
  <si>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</si>
  <si>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</si>
  <si>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</si>
  <si>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</si>
  <si>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</si>
  <si>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</si>
  <si>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</si>
  <si>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</si>
  <si>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</si>
  <si>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</si>
  <si>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</si>
  <si>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</si>
  <si>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</si>
  <si>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</si>
  <si>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</si>
  <si>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</si>
  <si>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</si>
  <si>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</si>
  <si>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</si>
  <si>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</si>
  <si>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</si>
  <si>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</si>
  <si>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</si>
  <si>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</si>
  <si>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</si>
  <si>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</si>
  <si>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</si>
  <si>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</si>
  <si>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</si>
  <si>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</si>
  <si>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</si>
  <si>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</si>
  <si>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</si>
  <si>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</si>
  <si>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</si>
  <si>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</si>
  <si>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</si>
  <si>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</si>
  <si>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</si>
  <si>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</si>
  <si>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</si>
  <si>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</si>
  <si>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</si>
  <si>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</si>
  <si>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</si>
  <si>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</si>
  <si>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</si>
  <si>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</si>
  <si>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</si>
  <si>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</si>
  <si>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</si>
  <si>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</si>
  <si>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</si>
  <si>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</si>
  <si>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</si>
  <si>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</si>
  <si>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</si>
  <si>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</si>
  <si>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</si>
  <si>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</si>
  <si>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</si>
  <si>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</si>
  <si>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</si>
  <si>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</si>
  <si>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</si>
  <si>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</si>
  <si>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</si>
  <si>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</si>
  <si>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</si>
  <si>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</si>
  <si>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</si>
  <si>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</si>
  <si>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</si>
  <si>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</si>
  <si>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</si>
  <si>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</si>
  <si>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</si>
  <si>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</si>
  <si>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</si>
  <si>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</si>
  <si>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</si>
  <si>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</si>
  <si>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</si>
  <si>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</si>
  <si>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</si>
  <si>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</si>
  <si>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</si>
  <si>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</si>
  <si>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</si>
  <si>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</si>
  <si>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</si>
  <si>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</si>
  <si>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</si>
  <si>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</si>
  <si>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</si>
  <si>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</si>
  <si>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</si>
  <si>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</si>
  <si>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</si>
  <si>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</si>
  <si>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</si>
  <si>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</si>
  <si>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</si>
  <si>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</si>
  <si>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</si>
  <si>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</si>
  <si>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</si>
  <si>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</si>
  <si>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</si>
  <si>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</si>
  <si>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</si>
  <si>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</si>
  <si>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</si>
  <si>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</si>
  <si>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</si>
  <si>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</si>
  <si>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</si>
  <si>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</si>
  <si>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</si>
  <si>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</si>
  <si>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</si>
  <si>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</si>
  <si>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</si>
  <si>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</si>
  <si>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</si>
  <si>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</si>
  <si>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</si>
  <si>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</si>
  <si>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</si>
  <si>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</si>
  <si>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</si>
  <si>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</si>
  <si>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</si>
  <si>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</si>
  <si>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</si>
  <si>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</si>
  <si>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</si>
  <si>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</si>
  <si>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</si>
  <si>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</si>
  <si>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</si>
  <si>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</si>
  <si>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</si>
  <si>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</si>
  <si>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</si>
  <si>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</si>
  <si>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</si>
  <si>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</si>
  <si>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</si>
  <si>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</si>
  <si>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</si>
  <si>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</si>
  <si>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</si>
  <si>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</si>
  <si>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</si>
  <si>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</si>
  <si>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</si>
  <si>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</si>
  <si>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</si>
  <si>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</si>
  <si>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</si>
  <si>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</si>
  <si>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</si>
  <si>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</si>
  <si>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</si>
  <si>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</si>
  <si>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</si>
  <si>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</si>
  <si>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</si>
  <si>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</si>
  <si>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</si>
  <si>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</si>
  <si>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</si>
  <si>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</si>
  <si>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</si>
  <si>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</si>
  <si>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</si>
  <si>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</si>
  <si>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</si>
  <si>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</si>
  <si>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</si>
  <si>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</si>
  <si>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</si>
  <si>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</si>
  <si>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</si>
  <si>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</si>
  <si>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</si>
  <si>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</si>
  <si>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</si>
  <si>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</si>
  <si>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</si>
  <si>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</si>
  <si>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</si>
  <si>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</si>
  <si>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</si>
  <si>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</si>
  <si>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</si>
  <si>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</si>
  <si>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</si>
  <si>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</si>
  <si>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</si>
  <si>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</si>
  <si>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</si>
  <si>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</si>
  <si>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</si>
  <si>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</si>
  <si>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</si>
  <si>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</si>
  <si>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</si>
  <si>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</si>
  <si>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</si>
  <si>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</si>
  <si>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</si>
  <si>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</si>
  <si>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</si>
  <si>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</si>
  <si>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</si>
  <si>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</si>
  <si>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</si>
  <si>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</si>
  <si>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</si>
  <si>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</si>
  <si>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</si>
  <si>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</si>
  <si>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</si>
  <si>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</si>
  <si>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</si>
  <si>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</si>
  <si>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</si>
  <si>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</si>
  <si>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</si>
  <si>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</si>
  <si>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</si>
  <si>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</si>
  <si>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</si>
  <si>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</si>
  <si>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</si>
  <si>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</si>
  <si>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</si>
  <si>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</si>
  <si>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</si>
  <si>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</si>
  <si>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</si>
  <si>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</si>
  <si>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</si>
  <si>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</si>
  <si>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</si>
  <si>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</si>
  <si>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</si>
  <si>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</si>
  <si>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</si>
  <si>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</si>
  <si>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</si>
  <si>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</si>
  <si>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</si>
  <si>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</si>
  <si>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</si>
  <si>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</si>
  <si>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</si>
  <si>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</si>
  <si>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</si>
  <si>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</si>
  <si>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</si>
  <si>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</si>
  <si>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</si>
  <si>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</si>
  <si>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</si>
  <si>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</si>
  <si>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</si>
  <si>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</si>
  <si>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</si>
  <si>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</si>
  <si>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</si>
  <si>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</si>
  <si>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</si>
  <si>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</si>
  <si>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</si>
  <si>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</si>
  <si>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</si>
  <si>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</si>
  <si>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</si>
  <si>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</si>
  <si>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</si>
  <si>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</si>
  <si>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</si>
  <si>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</si>
  <si>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</si>
  <si>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</si>
  <si>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</si>
  <si>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</si>
  <si>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</si>
  <si>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</si>
  <si>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</si>
  <si>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</si>
  <si>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</si>
  <si>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</si>
  <si>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</si>
  <si>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</si>
  <si>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</si>
  <si>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</si>
  <si>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</si>
  <si>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</si>
  <si>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</si>
  <si>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</si>
  <si>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</si>
  <si>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</si>
  <si>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</si>
  <si>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</si>
  <si>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</si>
  <si>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</si>
  <si>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</si>
  <si>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</si>
  <si>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</si>
  <si>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</si>
  <si>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</si>
  <si>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</si>
  <si>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</si>
  <si>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</si>
  <si>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</si>
  <si>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</si>
  <si>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</si>
  <si>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</si>
  <si>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</si>
  <si>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</si>
  <si>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</si>
  <si>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</si>
  <si>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</si>
  <si>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</si>
  <si>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</si>
  <si>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</si>
  <si>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</si>
  <si>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</si>
  <si>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</si>
  <si>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</si>
  <si>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</si>
  <si>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</si>
  <si>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</si>
  <si>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</si>
  <si>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</si>
  <si>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</si>
  <si>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</si>
  <si>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</si>
  <si>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</si>
  <si>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</si>
  <si>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</si>
  <si>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</si>
  <si>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</si>
  <si>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</si>
  <si>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</si>
  <si>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</si>
  <si>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</si>
  <si>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</si>
  <si>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</si>
  <si>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</si>
  <si>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</si>
  <si>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</si>
  <si>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</si>
  <si>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</si>
  <si>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</si>
  <si>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</si>
  <si>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</si>
  <si>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</si>
  <si>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</si>
  <si>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</si>
  <si>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</si>
  <si>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</si>
  <si>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</si>
  <si>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</si>
  <si>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</si>
  <si>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</si>
  <si>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</si>
  <si>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</si>
  <si>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</si>
  <si>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</si>
  <si>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</si>
  <si>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</si>
  <si>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</si>
  <si>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</si>
  <si>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</si>
  <si>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</si>
  <si>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</si>
  <si>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</si>
  <si>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</si>
  <si>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</si>
  <si>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</si>
  <si>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</si>
  <si>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</si>
  <si>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</si>
  <si>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</si>
  <si>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</si>
  <si>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</si>
  <si>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</si>
  <si>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</si>
  <si>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</si>
  <si>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</si>
  <si>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</si>
  <si>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</si>
  <si>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</si>
  <si>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</si>
  <si>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</si>
  <si>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</si>
  <si>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</si>
  <si>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</si>
  <si>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</si>
  <si>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</si>
  <si>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</si>
  <si>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</si>
  <si>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</si>
  <si>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</si>
  <si>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</si>
  <si>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</si>
  <si>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</si>
  <si>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</si>
  <si>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</si>
  <si>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</si>
  <si>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</si>
  <si>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</si>
  <si>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</si>
  <si>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</si>
  <si>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</si>
  <si>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</si>
  <si>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</si>
  <si>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</si>
  <si>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</si>
  <si>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</si>
  <si>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</si>
  <si>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</si>
  <si>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</si>
  <si>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</si>
  <si>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</si>
  <si>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</si>
  <si>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</si>
  <si>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</si>
  <si>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</si>
  <si>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</si>
  <si>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</si>
  <si>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</si>
  <si>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</si>
  <si>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</si>
  <si>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</si>
  <si>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</si>
  <si>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</si>
  <si>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</si>
  <si>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</si>
  <si>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</si>
  <si>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</si>
  <si>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</si>
  <si>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</si>
  <si>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</si>
  <si>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</si>
  <si>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</si>
  <si>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</si>
  <si>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</si>
  <si>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</si>
  <si>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</si>
  <si>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</si>
  <si>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</si>
  <si>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</si>
  <si>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</si>
  <si>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</si>
  <si>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</si>
  <si>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</si>
  <si>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</si>
  <si>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</si>
  <si>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</si>
  <si>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</si>
  <si>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</si>
  <si>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</si>
  <si>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</si>
  <si>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</si>
  <si>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</si>
  <si>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</si>
  <si>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</si>
  <si>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</si>
  <si>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</si>
  <si>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</si>
  <si>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</si>
  <si>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</si>
  <si>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</si>
  <si>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</si>
  <si>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</si>
  <si>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</si>
  <si>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</si>
  <si>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</si>
  <si>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</si>
  <si>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</si>
  <si>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</si>
  <si>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</si>
  <si>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</si>
  <si>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</si>
  <si>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</si>
  <si>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</si>
  <si>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</si>
  <si>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</si>
  <si>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</si>
  <si>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</si>
  <si>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</si>
  <si>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</si>
  <si>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</si>
  <si>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</si>
  <si>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</si>
  <si>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</si>
  <si>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</si>
  <si>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</si>
  <si>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</si>
  <si>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</si>
  <si>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</si>
  <si>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</si>
  <si>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</si>
  <si>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</si>
  <si>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</si>
  <si>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</si>
  <si>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</si>
  <si>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</si>
  <si>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</si>
  <si>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</si>
  <si>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</si>
  <si>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</si>
  <si>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</si>
  <si>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</si>
  <si>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</si>
  <si>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</si>
  <si>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</si>
  <si>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</si>
  <si>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</si>
  <si>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</si>
  <si>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</si>
  <si>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</si>
  <si>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</si>
  <si>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</si>
  <si>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</si>
  <si>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</si>
  <si>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</si>
  <si>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</si>
  <si>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</si>
  <si>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</si>
  <si>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</si>
  <si>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</si>
  <si>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</si>
  <si>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</si>
  <si>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</si>
  <si>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</si>
  <si>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</si>
  <si>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</si>
  <si>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</si>
  <si>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</si>
  <si>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</si>
  <si>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</si>
  <si>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</si>
  <si>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</si>
  <si>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</si>
  <si>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</si>
  <si>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</si>
  <si>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</si>
  <si>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</si>
  <si>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</si>
  <si>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</si>
  <si>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</si>
  <si>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</si>
  <si>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</si>
  <si>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</si>
  <si>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</si>
  <si>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</si>
  <si>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</si>
  <si>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</si>
  <si>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</si>
  <si>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</si>
  <si>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</si>
  <si>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</si>
  <si>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</si>
  <si>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</si>
  <si>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</si>
  <si>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</si>
  <si>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</si>
  <si>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</si>
  <si>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</si>
  <si>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</si>
  <si>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</si>
  <si>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</si>
  <si>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</si>
  <si>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</si>
  <si>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</si>
  <si>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</si>
  <si>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</si>
  <si>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</si>
  <si>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</si>
  <si>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</si>
  <si>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</si>
  <si>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</si>
  <si>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</si>
  <si>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</si>
  <si>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</si>
  <si>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</si>
  <si>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</si>
  <si>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</si>
  <si>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</si>
  <si>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</si>
  <si>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</si>
  <si>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</si>
  <si>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</si>
  <si>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</si>
  <si>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</si>
  <si>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</si>
  <si>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</si>
  <si>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</si>
  <si>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</si>
  <si>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</si>
  <si>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</si>
  <si>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</si>
  <si>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</si>
  <si>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</si>
  <si>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</si>
  <si>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</si>
  <si>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</si>
  <si>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</si>
  <si>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</si>
  <si>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</si>
  <si>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</si>
  <si>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</si>
  <si>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</si>
  <si>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</si>
  <si>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</si>
  <si>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</si>
  <si>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</si>
  <si>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</si>
  <si>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</si>
  <si>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</si>
  <si>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</si>
  <si>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</si>
  <si>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</si>
  <si>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</si>
  <si>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</si>
  <si>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</si>
  <si>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</si>
  <si>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</si>
  <si>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</si>
  <si>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</si>
  <si>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</si>
  <si>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</si>
  <si>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</si>
  <si>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</si>
  <si>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</si>
  <si>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</si>
  <si>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</si>
  <si>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</si>
  <si>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</si>
  <si>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</si>
  <si>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</si>
  <si>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</si>
  <si>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</si>
  <si>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</si>
  <si>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</si>
  <si>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</si>
  <si>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</si>
  <si>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</si>
  <si>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</si>
  <si>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</si>
  <si>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</si>
  <si>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</si>
  <si>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</si>
  <si>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</si>
  <si>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</si>
  <si>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</si>
  <si>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</si>
  <si>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</si>
  <si>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</si>
  <si>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</si>
  <si>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</si>
  <si>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</si>
  <si>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</si>
  <si>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</si>
  <si>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</si>
  <si>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</si>
  <si>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</si>
  <si>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</si>
  <si>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</si>
  <si>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</si>
  <si>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</si>
  <si>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</si>
  <si>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</si>
  <si>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</si>
  <si>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</si>
  <si>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</si>
  <si>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</si>
  <si>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</si>
  <si>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</si>
  <si>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</si>
  <si>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</si>
  <si>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</si>
  <si>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</si>
  <si>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</si>
  <si>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</si>
  <si>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</si>
  <si>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</si>
  <si>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</si>
  <si>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</si>
  <si>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</si>
  <si>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</si>
  <si>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</si>
  <si>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</si>
  <si>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</si>
  <si>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</si>
  <si>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</si>
  <si>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</si>
  <si>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</si>
  <si>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</si>
  <si>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</si>
  <si>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</si>
  <si>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</si>
  <si>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</si>
  <si>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</si>
  <si>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</si>
  <si>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</si>
  <si>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</si>
  <si>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</si>
  <si>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</si>
  <si>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</si>
  <si>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</si>
  <si>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</si>
  <si>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</si>
  <si>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</si>
  <si>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</si>
  <si>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</si>
  <si>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</si>
  <si>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</si>
  <si>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</si>
  <si>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</si>
  <si>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</si>
  <si>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</si>
  <si>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</si>
  <si>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</si>
  <si>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</si>
  <si>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</si>
  <si>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</si>
  <si>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</si>
  <si>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</si>
  <si>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</si>
  <si>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</si>
  <si>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</si>
  <si>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</si>
  <si>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</si>
  <si>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</si>
  <si>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</si>
  <si>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</si>
  <si>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</si>
  <si>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</si>
  <si>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</si>
  <si>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</si>
  <si>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</si>
  <si>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</si>
  <si>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</si>
  <si>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</si>
  <si>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</si>
  <si>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</si>
  <si>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</si>
  <si>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</si>
  <si>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</si>
  <si>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</si>
  <si>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</si>
  <si>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</si>
  <si>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</si>
  <si>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</si>
  <si>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</si>
  <si>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</si>
  <si>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</si>
  <si>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</si>
  <si>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</si>
  <si>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</si>
  <si>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</si>
  <si>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</si>
  <si>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</si>
  <si>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</si>
  <si>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</si>
  <si>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</si>
  <si>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</si>
  <si>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</si>
  <si>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</si>
  <si>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</si>
  <si>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</si>
  <si>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</si>
  <si>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</si>
  <si>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</si>
  <si>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</si>
  <si>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</si>
  <si>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</si>
  <si>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</si>
  <si>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</si>
  <si>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</si>
  <si>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</si>
  <si>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</si>
  <si>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</si>
  <si>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</si>
  <si>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</si>
  <si>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</si>
  <si>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</si>
  <si>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</si>
  <si>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</si>
  <si>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</si>
  <si>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</si>
  <si>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</si>
  <si>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</si>
  <si>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</si>
  <si>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</si>
  <si>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</si>
  <si>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</si>
  <si>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</si>
  <si>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</si>
  <si>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</si>
  <si>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</si>
  <si>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</si>
  <si>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</si>
  <si>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</si>
  <si>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</si>
  <si>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</si>
  <si>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</si>
  <si>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</si>
  <si>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</si>
  <si>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</si>
  <si>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</si>
  <si>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</si>
  <si>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</si>
  <si>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</si>
  <si>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</si>
  <si>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</si>
  <si>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</si>
  <si>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</si>
  <si>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</si>
  <si>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</si>
  <si>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</si>
  <si>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</si>
  <si>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</si>
  <si>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</si>
  <si>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</si>
  <si>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</si>
  <si>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</si>
  <si>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</si>
  <si>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</si>
  <si>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</si>
  <si>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</si>
  <si>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</si>
  <si>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</si>
  <si>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</si>
  <si>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</si>
  <si>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</si>
  <si>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</si>
  <si>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</si>
  <si>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</si>
  <si>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</si>
  <si>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</si>
  <si>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</si>
  <si>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</si>
  <si>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</si>
  <si>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</si>
  <si>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</si>
  <si>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</si>
  <si>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</si>
  <si>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</si>
  <si>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</si>
  <si>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</si>
  <si>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</si>
  <si>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</si>
  <si>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</si>
  <si>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</si>
  <si>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</si>
  <si>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</si>
  <si>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</si>
  <si>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</si>
  <si>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</si>
  <si>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</si>
  <si>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</si>
  <si>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</si>
  <si>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</si>
  <si>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</si>
  <si>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</si>
  <si>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</si>
  <si>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</si>
  <si>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</si>
  <si>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</si>
  <si>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</si>
  <si>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</si>
  <si>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</si>
  <si>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</si>
  <si>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</si>
  <si>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</si>
  <si>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</si>
  <si>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</si>
  <si>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</si>
  <si>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</si>
  <si>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</si>
  <si>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</si>
  <si>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</si>
  <si>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</si>
  <si>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</si>
  <si>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</si>
  <si>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</si>
  <si>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</si>
  <si>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</si>
  <si>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</si>
  <si>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</si>
  <si>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</si>
  <si>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</si>
  <si>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</si>
  <si>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</si>
  <si>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</si>
  <si>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</si>
  <si>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</si>
  <si>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</si>
  <si>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</si>
  <si>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</si>
  <si>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</si>
  <si>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</si>
  <si>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</si>
  <si>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</si>
  <si>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</si>
  <si>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</si>
  <si>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</si>
  <si>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</si>
  <si>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</si>
  <si>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</si>
  <si>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</si>
  <si>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</si>
  <si>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</si>
  <si>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</si>
  <si>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</si>
  <si>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</si>
  <si>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</si>
  <si>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</si>
  <si>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</si>
  <si>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</si>
  <si>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</si>
  <si>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</si>
  <si>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</si>
  <si>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</si>
  <si>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</si>
  <si>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</si>
  <si>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</si>
  <si>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</si>
  <si>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</si>
  <si>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</si>
  <si>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</si>
  <si>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</si>
  <si>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</si>
  <si>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</si>
  <si>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</si>
  <si>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</si>
  <si>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</si>
  <si>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</si>
  <si>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</si>
  <si>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</si>
  <si>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</si>
  <si>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</si>
  <si>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</si>
  <si>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</si>
  <si>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</si>
  <si>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</si>
  <si>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</si>
  <si>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</si>
  <si>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</si>
  <si>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</si>
  <si>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</si>
  <si>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</si>
  <si>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</si>
  <si>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</si>
  <si>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</si>
  <si>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</si>
  <si>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</si>
  <si>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</si>
  <si>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</si>
  <si>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</si>
  <si>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</si>
  <si>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</si>
  <si>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</si>
  <si>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</si>
  <si>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</si>
  <si>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</si>
  <si>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</si>
  <si>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</si>
  <si>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</si>
  <si>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</si>
  <si>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</si>
  <si>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</si>
  <si>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</si>
  <si>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</si>
  <si>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</si>
  <si>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</si>
  <si>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</si>
  <si>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</si>
  <si>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</si>
  <si>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</si>
  <si>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</si>
  <si>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</si>
  <si>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</si>
  <si>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</si>
  <si>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</si>
  <si>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</si>
  <si>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</si>
  <si>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</si>
  <si>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</si>
  <si>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</si>
  <si>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</si>
  <si>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</si>
  <si>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</si>
  <si>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</si>
  <si>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</si>
  <si>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</si>
  <si>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</si>
  <si>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</si>
  <si>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</si>
  <si>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</si>
  <si>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</si>
  <si>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</si>
  <si>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</si>
  <si>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</si>
  <si>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</si>
  <si>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</si>
  <si>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</si>
  <si>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</si>
  <si>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</si>
  <si>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</si>
  <si>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</si>
  <si>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</si>
  <si>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</si>
  <si>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</si>
  <si>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</si>
  <si>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</si>
  <si>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</si>
  <si>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</si>
  <si>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</si>
  <si>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</si>
  <si>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</si>
  <si>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</si>
  <si>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</si>
  <si>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</si>
  <si>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</si>
  <si>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</si>
  <si>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</si>
  <si>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</si>
  <si>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</si>
  <si>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</si>
  <si>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</si>
  <si>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</si>
  <si>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</si>
  <si>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</si>
  <si>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</si>
  <si>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</si>
  <si>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</si>
  <si>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</si>
  <si>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</si>
  <si>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</si>
  <si>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</si>
  <si>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</si>
  <si>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</si>
  <si>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</si>
  <si>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</si>
  <si>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</si>
  <si>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</si>
  <si>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</si>
  <si>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</si>
  <si>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</si>
  <si>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</si>
  <si>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</si>
  <si>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</si>
  <si>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</si>
  <si>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</si>
  <si>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</si>
  <si>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</si>
  <si>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</si>
  <si>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</si>
  <si>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</si>
  <si>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</si>
  <si>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</si>
  <si>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</si>
  <si>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</si>
  <si>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</si>
  <si>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</si>
  <si>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</si>
  <si>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</si>
  <si>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</si>
  <si>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</si>
  <si>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</si>
  <si>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</si>
  <si>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</si>
  <si>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</si>
  <si>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</si>
  <si>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</si>
  <si>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</si>
  <si>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</si>
  <si>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</si>
  <si>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</si>
  <si>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</si>
  <si>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</si>
  <si>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</si>
  <si>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</si>
  <si>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</si>
  <si>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</si>
  <si>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</si>
  <si>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</si>
  <si>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</si>
  <si>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</si>
  <si>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</si>
  <si>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</si>
  <si>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</si>
  <si>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</si>
  <si>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</si>
  <si>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</si>
  <si>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</si>
  <si>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</si>
  <si>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</si>
  <si>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</si>
  <si>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</si>
  <si>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</si>
  <si>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</si>
  <si>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</si>
  <si>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</si>
  <si>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</si>
  <si>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</si>
  <si>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</si>
  <si>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</si>
  <si>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</si>
  <si>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</si>
  <si>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</si>
  <si>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</si>
  <si>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</si>
  <si>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</si>
  <si>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</si>
  <si>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</si>
  <si>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</si>
  <si>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</si>
  <si>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</si>
  <si>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</si>
  <si>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</si>
  <si>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</si>
  <si>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</si>
  <si>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</si>
  <si>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</si>
  <si>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</si>
  <si>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</si>
  <si>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</si>
  <si>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</si>
  <si>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</si>
  <si>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</si>
  <si>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</si>
  <si>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</si>
  <si>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</si>
  <si>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</si>
  <si>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</si>
  <si>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</si>
  <si>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</si>
  <si>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</si>
  <si>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</si>
  <si>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</si>
  <si>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</si>
  <si>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</si>
  <si>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</si>
  <si>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</si>
  <si>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</si>
  <si>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</si>
  <si>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</si>
  <si>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</si>
  <si>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</si>
  <si>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</si>
  <si>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</si>
  <si>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</si>
  <si>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</si>
  <si>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</si>
  <si>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</si>
  <si>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</si>
  <si>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</si>
  <si>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</si>
  <si>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</si>
  <si>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</si>
  <si>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</si>
  <si>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</si>
  <si>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</si>
  <si>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</si>
  <si>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</si>
  <si>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</si>
  <si>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</si>
  <si>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</si>
  <si>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</si>
  <si>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</si>
  <si>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</si>
  <si>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</si>
  <si>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</si>
  <si>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</si>
  <si>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</si>
  <si>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</si>
  <si>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</si>
  <si>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</si>
  <si>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</si>
  <si>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</si>
  <si>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</si>
  <si>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</si>
  <si>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</si>
  <si>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</si>
  <si>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</si>
  <si>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</si>
  <si>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</si>
  <si>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</si>
  <si>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</si>
  <si>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</si>
  <si>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</si>
  <si>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</si>
  <si>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</si>
  <si>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</si>
  <si>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</si>
  <si>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</si>
  <si>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</si>
  <si>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</si>
  <si>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</si>
  <si>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</si>
  <si>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</si>
  <si>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</si>
  <si>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</si>
  <si>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</si>
  <si>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</si>
  <si>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</si>
  <si>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</si>
  <si>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</si>
  <si>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</si>
  <si>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</si>
  <si>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</si>
  <si>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</si>
  <si>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</si>
  <si>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</si>
  <si>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</si>
  <si>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</si>
  <si>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</si>
  <si>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</si>
  <si>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</si>
  <si>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</si>
  <si>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</si>
  <si>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</si>
  <si>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</si>
  <si>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</si>
  <si>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</si>
  <si>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</si>
  <si>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</si>
  <si>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</si>
  <si>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</si>
  <si>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</si>
  <si>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</si>
  <si>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</si>
  <si>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</si>
  <si>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</si>
  <si>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</si>
  <si>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</si>
  <si>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</si>
  <si>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</si>
  <si>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</si>
  <si>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</si>
  <si>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</si>
  <si>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</si>
  <si>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</si>
  <si>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</si>
  <si>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</si>
  <si>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</si>
  <si>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</si>
  <si>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</si>
  <si>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</si>
  <si>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</si>
  <si>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</si>
  <si>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</si>
  <si>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</si>
  <si>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</si>
  <si>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</si>
  <si>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</si>
  <si>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</si>
  <si>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</si>
  <si>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</si>
  <si>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</si>
  <si>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</si>
  <si>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</si>
  <si>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</si>
  <si>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</si>
  <si>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</si>
  <si>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</si>
  <si>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</si>
  <si>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</si>
  <si>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</si>
  <si>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</si>
  <si>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</si>
  <si>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</si>
  <si>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</si>
  <si>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</si>
  <si>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</si>
  <si>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</si>
  <si>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</si>
  <si>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</si>
  <si>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</si>
  <si>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</si>
  <si>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</si>
  <si>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</si>
  <si>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</si>
  <si>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</si>
  <si>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</si>
  <si>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</si>
  <si>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</si>
  <si>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</si>
  <si>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</si>
  <si>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</si>
  <si>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</si>
  <si>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</si>
  <si>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</si>
  <si>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</si>
  <si>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</si>
  <si>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</si>
  <si>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</si>
  <si>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</si>
  <si>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</si>
  <si>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</si>
  <si>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</si>
  <si>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</si>
  <si>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</si>
  <si>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</si>
  <si>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</si>
  <si>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</si>
  <si>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</si>
  <si>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</si>
  <si>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</si>
  <si>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</si>
  <si>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</si>
  <si>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</si>
  <si>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</si>
  <si>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</si>
  <si>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</si>
  <si>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</si>
  <si>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</si>
  <si>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</si>
  <si>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</si>
  <si>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</si>
  <si>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</si>
  <si>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</si>
  <si>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</si>
  <si>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</si>
  <si>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</si>
  <si>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</si>
  <si>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</si>
  <si>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</si>
  <si>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</si>
  <si>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</si>
  <si>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</si>
  <si>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</si>
  <si>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</si>
  <si>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</si>
  <si>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</si>
  <si>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</si>
  <si>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</si>
  <si>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</si>
  <si>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</si>
  <si>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</si>
  <si>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</si>
  <si>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</si>
  <si>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</si>
  <si>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</si>
  <si>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</si>
  <si>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</si>
  <si>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</si>
  <si>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</si>
  <si>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</si>
  <si>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</si>
  <si>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</si>
  <si>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</si>
  <si>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</si>
  <si>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</si>
  <si>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</si>
  <si>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</si>
  <si>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</si>
  <si>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</si>
  <si>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</si>
  <si>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</si>
  <si>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</si>
  <si>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</si>
  <si>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</si>
  <si>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</si>
  <si>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</si>
  <si>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</si>
  <si>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</si>
  <si>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</si>
  <si>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</si>
  <si>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</si>
  <si>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</si>
  <si>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</si>
  <si>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</si>
  <si>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</si>
  <si>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</si>
  <si>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</si>
  <si>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</si>
  <si>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</si>
  <si>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</si>
  <si>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</si>
  <si>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</si>
  <si>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</si>
  <si>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</si>
  <si>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</si>
  <si>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</si>
  <si>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</si>
  <si>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</si>
  <si>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</si>
  <si>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</si>
  <si>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</si>
  <si>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</si>
  <si>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</si>
  <si>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</si>
  <si>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</si>
  <si>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</si>
  <si>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</si>
  <si>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</si>
  <si>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</si>
  <si>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</si>
  <si>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</si>
  <si>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</si>
  <si>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</si>
  <si>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</si>
  <si>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</si>
  <si>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</si>
  <si>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</si>
  <si>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</si>
  <si>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</si>
  <si>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</si>
  <si>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</si>
  <si>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</si>
  <si>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</si>
  <si>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</si>
  <si>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</si>
  <si>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</si>
  <si>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</si>
  <si>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</si>
  <si>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</si>
  <si>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</si>
  <si>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</si>
  <si>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</si>
  <si>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</si>
  <si>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</si>
  <si>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</si>
  <si>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</si>
  <si>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</si>
  <si>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</si>
  <si>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</si>
  <si>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</si>
  <si>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</si>
  <si>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</si>
  <si>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</si>
  <si>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</si>
  <si>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</si>
  <si>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</si>
  <si>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</si>
  <si>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</si>
  <si>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</si>
  <si>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</si>
  <si>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</si>
  <si>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</si>
  <si>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</si>
  <si>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</si>
  <si>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</si>
  <si>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</si>
  <si>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</si>
  <si>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</si>
  <si>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</si>
  <si>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</si>
  <si>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</si>
  <si>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</si>
  <si>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</si>
  <si>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</si>
  <si>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</si>
  <si>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</si>
  <si>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</si>
  <si>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</si>
  <si>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</si>
  <si>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</si>
  <si>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</si>
  <si>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</si>
  <si>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</si>
  <si>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</si>
  <si>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</si>
  <si>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</si>
  <si>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</si>
  <si>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</si>
  <si>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</si>
  <si>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</si>
  <si>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</si>
  <si>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</si>
  <si>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</si>
  <si>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</si>
  <si>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</si>
  <si>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</si>
  <si>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</si>
  <si>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</si>
  <si>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</si>
  <si>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</si>
  <si>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</si>
  <si>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</si>
  <si>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</si>
  <si>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</si>
  <si>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</si>
  <si>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</si>
  <si>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</si>
  <si>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</si>
  <si>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</si>
  <si>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</si>
  <si>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</si>
  <si>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</si>
  <si>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</si>
  <si>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</si>
  <si>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</si>
  <si>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</si>
  <si>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</si>
  <si>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</si>
  <si>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</si>
  <si>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</si>
  <si>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</si>
  <si>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</si>
  <si>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</si>
  <si>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</si>
  <si>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</si>
  <si>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</si>
  <si>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</si>
  <si>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</si>
  <si>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</si>
  <si>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</si>
  <si>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</si>
  <si>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</si>
  <si>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</si>
  <si>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</si>
  <si>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</si>
  <si>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</si>
  <si>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</si>
  <si>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</si>
  <si>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</si>
  <si>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</si>
  <si>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</si>
  <si>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</si>
  <si>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</si>
  <si>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</si>
  <si>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</si>
  <si>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</si>
  <si>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</si>
  <si>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</si>
  <si>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</si>
  <si>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</si>
  <si>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</si>
  <si>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</si>
  <si>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</si>
  <si>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</si>
  <si>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</si>
  <si>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</si>
  <si>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</si>
  <si>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</si>
  <si>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</si>
  <si>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</si>
  <si>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</si>
  <si>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</si>
  <si>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</si>
  <si>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</si>
  <si>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</si>
  <si>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</si>
  <si>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</si>
  <si>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</si>
  <si>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</si>
  <si>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</si>
  <si>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</si>
  <si>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</si>
  <si>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</si>
  <si>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</si>
  <si>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</si>
  <si>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</si>
  <si>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</si>
  <si>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</si>
  <si>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</si>
  <si>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</si>
  <si>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</si>
  <si>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</si>
  <si>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</si>
  <si>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</si>
  <si>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</si>
  <si>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</si>
  <si>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</si>
  <si>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</si>
  <si>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</si>
  <si>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</si>
  <si>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</si>
  <si>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</si>
  <si>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</si>
  <si>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</si>
  <si>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</si>
  <si>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</si>
  <si>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</si>
  <si>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</si>
  <si>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</si>
  <si>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</si>
  <si>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</si>
  <si>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</si>
  <si>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</si>
  <si>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</si>
  <si>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</si>
  <si>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</si>
  <si>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</si>
  <si>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</si>
  <si>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</si>
  <si>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</si>
  <si>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</si>
  <si>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</si>
  <si>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</si>
  <si>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</si>
  <si>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</si>
  <si>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</si>
  <si>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</si>
  <si>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</si>
  <si>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</si>
  <si>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</si>
  <si>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</si>
  <si>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</si>
  <si>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</si>
  <si>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</si>
  <si>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</si>
  <si>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</si>
  <si>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</si>
  <si>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</si>
  <si>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</si>
  <si>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</si>
  <si>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</si>
  <si>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</si>
  <si>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</si>
  <si>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</si>
  <si>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</si>
  <si>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</si>
  <si>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</si>
  <si>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</si>
  <si>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</si>
  <si>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</si>
  <si>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</si>
  <si>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</si>
  <si>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</si>
  <si>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</si>
  <si>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</si>
  <si>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</si>
  <si>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</si>
  <si>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</si>
  <si>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</si>
  <si>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</si>
  <si>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</si>
  <si>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</si>
  <si>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</si>
  <si>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</si>
  <si>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</si>
  <si>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</si>
  <si>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</si>
  <si>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</si>
  <si>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</si>
  <si>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</si>
  <si>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</si>
  <si>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</si>
  <si>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</si>
  <si>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</si>
  <si>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</si>
  <si>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</si>
  <si>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</si>
  <si>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</si>
  <si>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</si>
  <si>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</si>
  <si>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</si>
  <si>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</si>
  <si>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</si>
  <si>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</si>
  <si>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</si>
  <si>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</si>
  <si>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</si>
  <si>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</si>
  <si>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</si>
  <si>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</si>
  <si>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</si>
  <si>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</si>
  <si>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</si>
  <si>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</si>
  <si>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</si>
  <si>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</si>
  <si>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</si>
  <si>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</si>
  <si>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</si>
  <si>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</si>
  <si>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</si>
  <si>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</si>
  <si>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</si>
  <si>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</si>
  <si>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</si>
  <si>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</si>
  <si>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</si>
  <si>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</si>
  <si>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</si>
  <si>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</si>
  <si>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</si>
  <si>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</si>
  <si>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</si>
  <si>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</si>
  <si>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</si>
  <si>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</si>
  <si>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</si>
  <si>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</si>
  <si>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</si>
  <si>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</si>
  <si>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</si>
  <si>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</si>
  <si>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</si>
  <si>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</si>
  <si>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</si>
  <si>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</si>
  <si>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</si>
  <si>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</si>
  <si>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</si>
  <si>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</si>
  <si>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</si>
  <si>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</si>
  <si>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</si>
  <si>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</si>
  <si>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</si>
  <si>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</si>
  <si>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</si>
  <si>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</si>
  <si>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</si>
  <si>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</si>
  <si>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</si>
  <si>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</si>
  <si>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</si>
  <si>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</si>
  <si>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</si>
  <si>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</si>
  <si>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</si>
  <si>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</si>
  <si>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</si>
  <si>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</si>
  <si>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</si>
  <si>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</si>
  <si>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</si>
  <si>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</si>
  <si>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</si>
  <si>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</si>
  <si>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</si>
  <si>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</si>
  <si>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</si>
  <si>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</si>
  <si>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</si>
  <si>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</si>
  <si>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</si>
  <si>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</si>
  <si>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</si>
  <si>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</si>
  <si>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</si>
  <si>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</si>
  <si>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</si>
  <si>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</si>
  <si>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</si>
  <si>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</si>
  <si>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</si>
  <si>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</si>
  <si>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</si>
  <si>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</si>
  <si>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</si>
  <si>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</si>
  <si>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</si>
  <si>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</si>
  <si>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</si>
  <si>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</si>
  <si>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</si>
  <si>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</si>
  <si>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</si>
  <si>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</si>
  <si>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</si>
  <si>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</si>
  <si>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</si>
  <si>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</si>
  <si>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</si>
  <si>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</si>
  <si>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</si>
  <si>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</si>
  <si>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</si>
  <si>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</si>
  <si>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</si>
  <si>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</si>
  <si>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</si>
  <si>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</si>
  <si>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</si>
  <si>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</si>
  <si>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</si>
  <si>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</si>
  <si>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</si>
  <si>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</si>
  <si>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</si>
  <si>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</si>
  <si>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</si>
  <si>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</si>
  <si>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</si>
  <si>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</si>
  <si>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</si>
  <si>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</si>
  <si>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</si>
  <si>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</si>
  <si>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</si>
  <si>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</si>
  <si>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</si>
  <si>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</si>
  <si>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</si>
  <si>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</si>
  <si>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</si>
  <si>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</si>
  <si>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</si>
  <si>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</si>
  <si>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</si>
  <si>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</si>
  <si>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</si>
  <si>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</si>
  <si>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</si>
  <si>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</si>
  <si>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</si>
  <si>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</si>
  <si>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</si>
  <si>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</si>
  <si>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</si>
  <si>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</si>
  <si>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</si>
  <si>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</si>
  <si>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</si>
  <si>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</si>
  <si>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</si>
  <si>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</si>
  <si>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</si>
  <si>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</si>
  <si>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</si>
  <si>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</si>
  <si>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</si>
  <si>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</si>
  <si>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</si>
  <si>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</si>
  <si>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</si>
  <si>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</si>
  <si>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</si>
  <si>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</si>
  <si>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</si>
  <si>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</si>
  <si>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</si>
  <si>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</si>
  <si>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</si>
  <si>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</si>
  <si>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</si>
  <si>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</si>
  <si>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</si>
  <si>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</si>
  <si>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</si>
  <si>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</si>
  <si>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</si>
  <si>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</si>
  <si>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</si>
  <si>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</si>
  <si>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</si>
  <si>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</si>
  <si>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</si>
  <si>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</si>
  <si>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</si>
  <si>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</si>
  <si>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</si>
  <si>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</si>
  <si>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</si>
  <si>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</si>
  <si>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</si>
  <si>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</si>
  <si>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</si>
  <si>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</si>
  <si>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</si>
  <si>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</si>
  <si>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</si>
  <si>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</si>
  <si>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</si>
  <si>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</si>
  <si>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</si>
  <si>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</si>
  <si>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</si>
  <si>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</si>
  <si>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</si>
  <si>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</si>
  <si>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</si>
  <si>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</si>
  <si>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</si>
  <si>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</si>
  <si>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</si>
  <si>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</si>
  <si>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</si>
  <si>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</si>
  <si>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</si>
  <si>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</si>
  <si>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</si>
  <si>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</si>
  <si>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</si>
  <si>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</si>
  <si>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</si>
  <si>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</si>
  <si>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</si>
  <si>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</si>
  <si>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</si>
  <si>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</si>
  <si>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</si>
  <si>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</si>
  <si>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</si>
  <si>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</si>
  <si>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</si>
  <si>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</si>
  <si>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</si>
  <si>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</si>
  <si>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</si>
  <si>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</si>
  <si>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</si>
  <si>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</si>
  <si>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</si>
  <si>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</si>
  <si>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</si>
  <si>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</si>
  <si>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</si>
  <si>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</si>
  <si>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</si>
  <si>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</si>
  <si>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</si>
  <si>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</si>
  <si>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</si>
  <si>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</si>
  <si>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</si>
  <si>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</si>
  <si>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</si>
  <si>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</si>
  <si>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</si>
  <si>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</si>
  <si>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</si>
  <si>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</si>
  <si>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</si>
  <si>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</si>
  <si>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</si>
  <si>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</si>
  <si>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</si>
  <si>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</si>
  <si>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</si>
  <si>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</si>
  <si>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</si>
  <si>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</si>
  <si>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</si>
  <si>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</si>
  <si>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</si>
  <si>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</si>
  <si>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</si>
  <si>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</si>
  <si>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</si>
  <si>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</si>
  <si>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</si>
  <si>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</si>
  <si>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</si>
  <si>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</si>
  <si>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</si>
  <si>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</si>
  <si>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</si>
  <si>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</si>
  <si>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</si>
  <si>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</si>
  <si>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</si>
  <si>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</si>
  <si>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</si>
  <si>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</si>
  <si>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</si>
  <si>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</si>
  <si>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</si>
  <si>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</si>
  <si>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</si>
  <si>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</si>
  <si>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</si>
  <si>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</si>
  <si>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</si>
  <si>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</si>
  <si>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</si>
  <si>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</si>
  <si>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</si>
  <si>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</si>
  <si>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</si>
  <si>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</si>
  <si>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</si>
  <si>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</si>
  <si>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</si>
  <si>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</si>
  <si>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</si>
  <si>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</si>
  <si>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</si>
  <si>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</si>
  <si>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</si>
  <si>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</si>
  <si>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</si>
  <si>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</si>
  <si>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</si>
  <si>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</si>
  <si>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</si>
  <si>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</si>
  <si>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</si>
  <si>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</si>
  <si>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</si>
  <si>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</si>
  <si>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</si>
  <si>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</si>
  <si>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</si>
  <si>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</si>
  <si>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</si>
  <si>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</si>
  <si>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</si>
  <si>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</si>
  <si>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</si>
  <si>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</si>
  <si>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</si>
  <si>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</si>
  <si>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</si>
  <si>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</si>
  <si>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</si>
  <si>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</si>
  <si>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</si>
  <si>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</si>
  <si>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</si>
  <si>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</si>
  <si>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</si>
  <si>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</si>
  <si>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</si>
  <si>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</si>
  <si>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</si>
  <si>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</si>
  <si>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</si>
  <si>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</si>
  <si>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</si>
  <si>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</si>
  <si>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</si>
  <si>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</si>
  <si>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</si>
  <si>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</si>
  <si>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</si>
  <si>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</si>
  <si>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</si>
  <si>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</si>
  <si>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</si>
  <si>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</si>
  <si>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</si>
  <si>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</si>
  <si>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</si>
  <si>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</si>
  <si>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</si>
  <si>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</si>
  <si>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</si>
  <si>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</si>
  <si>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</si>
  <si>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</si>
  <si>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</si>
  <si>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</si>
  <si>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</si>
  <si>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</si>
  <si>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</si>
  <si>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</si>
  <si>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</si>
  <si>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</si>
  <si>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</si>
  <si>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</si>
  <si>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</si>
  <si>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</si>
  <si>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</si>
  <si>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</si>
  <si>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</si>
  <si>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</si>
  <si>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</si>
  <si>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</si>
  <si>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</si>
  <si>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</si>
  <si>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</si>
  <si>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</si>
  <si>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</si>
  <si>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</si>
  <si>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</si>
  <si>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</si>
  <si>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</si>
  <si>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</si>
  <si>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</si>
  <si>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</si>
  <si>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</si>
  <si>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</si>
  <si>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</si>
  <si>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</si>
  <si>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</si>
  <si>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</si>
  <si>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</si>
  <si>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</si>
  <si>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</si>
  <si>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</si>
  <si>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</si>
  <si>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</si>
  <si>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</si>
  <si>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</si>
  <si>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</si>
  <si>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</si>
  <si>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</si>
  <si>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</si>
  <si>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</si>
  <si>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</si>
  <si>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</si>
  <si>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</si>
  <si>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</si>
  <si>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</si>
  <si>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</si>
  <si>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</si>
  <si>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</si>
  <si>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</si>
  <si>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</si>
  <si>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</si>
  <si>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</si>
  <si>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</si>
  <si>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</si>
  <si>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</si>
  <si>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</si>
  <si>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</si>
  <si>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</si>
  <si>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</si>
  <si>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</si>
  <si>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</si>
  <si>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</si>
  <si>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</si>
  <si>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</si>
  <si>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</si>
  <si>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</si>
  <si>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</si>
  <si>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</si>
  <si>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</si>
  <si>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</si>
  <si>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</si>
  <si>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</si>
  <si>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</si>
  <si>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</si>
  <si>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</si>
  <si>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</si>
  <si>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</si>
  <si>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</si>
  <si>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</si>
  <si>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</si>
  <si>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</si>
  <si>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</si>
  <si>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</si>
  <si>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</si>
  <si>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</si>
  <si>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</si>
  <si>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</si>
  <si>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</si>
  <si>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</si>
  <si>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</si>
  <si>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</si>
  <si>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</si>
  <si>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</si>
  <si>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</si>
  <si>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</si>
  <si>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</si>
  <si>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</si>
  <si>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</si>
  <si>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</si>
  <si>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</si>
  <si>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</si>
  <si>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</si>
  <si>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</si>
  <si>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</si>
  <si>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</si>
  <si>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</si>
  <si>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</si>
  <si>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</si>
  <si>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</si>
  <si>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</si>
  <si>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</si>
  <si>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</si>
  <si>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</si>
  <si>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</si>
  <si>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</si>
  <si>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</si>
  <si>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</si>
  <si>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</si>
  <si>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</si>
  <si>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</si>
  <si>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</si>
  <si>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</si>
  <si>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</si>
  <si>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</si>
  <si>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</si>
  <si>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</si>
  <si>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</si>
  <si>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</si>
  <si>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</si>
  <si>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</si>
  <si>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</si>
  <si>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</si>
  <si>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</si>
  <si>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</si>
  <si>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</si>
  <si>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</si>
  <si>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</si>
  <si>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</si>
  <si>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</si>
  <si>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</si>
  <si>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</si>
  <si>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</si>
  <si>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</si>
  <si>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</si>
  <si>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</si>
  <si>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</si>
  <si>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</si>
  <si>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</si>
  <si>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</si>
  <si>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</si>
  <si>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</si>
  <si>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</si>
  <si>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</si>
  <si>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</si>
  <si>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</si>
  <si>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</si>
  <si>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</si>
  <si>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</si>
  <si>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</si>
  <si>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</si>
  <si>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</si>
  <si>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</si>
  <si>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</si>
  <si>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</si>
  <si>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</si>
  <si>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</si>
  <si>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</si>
  <si>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</si>
  <si>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</si>
  <si>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</si>
  <si>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</si>
  <si>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</si>
  <si>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</si>
  <si>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</si>
  <si>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</si>
  <si>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</si>
  <si>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</si>
  <si>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</si>
  <si>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</si>
  <si>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</si>
  <si>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</si>
  <si>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</si>
  <si>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</si>
  <si>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</si>
  <si>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</si>
  <si>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</si>
  <si>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</si>
  <si>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</si>
  <si>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</si>
  <si>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</si>
  <si>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</si>
  <si>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</si>
  <si>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</si>
  <si>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</si>
  <si>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</si>
  <si>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</si>
  <si>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</si>
  <si>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</si>
  <si>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</si>
  <si>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</si>
  <si>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</si>
  <si>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</si>
  <si>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</si>
  <si>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</si>
  <si>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</si>
  <si>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</si>
  <si>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</si>
  <si>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</si>
  <si>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</si>
  <si>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</si>
  <si>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</si>
  <si>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</si>
  <si>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</si>
  <si>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</si>
  <si>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</si>
  <si>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</si>
  <si>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</si>
  <si>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</si>
  <si>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</si>
  <si>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</si>
  <si>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</si>
  <si>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</si>
  <si>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</si>
  <si>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</si>
  <si>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</si>
  <si>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</si>
  <si>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</si>
  <si>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</si>
  <si>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</si>
  <si>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</si>
  <si>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</si>
  <si>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</si>
  <si>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</si>
  <si>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</si>
  <si>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</si>
  <si>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</si>
  <si>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</si>
  <si>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</si>
  <si>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</si>
  <si>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</si>
  <si>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</si>
  <si>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</si>
  <si>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</si>
  <si>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</si>
  <si>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</si>
  <si>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</si>
  <si>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</si>
  <si>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</si>
  <si>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</si>
  <si>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</si>
  <si>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</si>
  <si>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</si>
  <si>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</si>
  <si>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</si>
  <si>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</si>
  <si>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</si>
  <si>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</si>
  <si>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</si>
  <si>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</si>
  <si>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</si>
  <si>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</si>
  <si>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</si>
  <si>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</si>
  <si>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</si>
  <si>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</si>
  <si>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</si>
  <si>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</si>
  <si>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</si>
  <si>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</si>
  <si>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</si>
  <si>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</si>
  <si>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</si>
  <si>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</si>
  <si>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</si>
  <si>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</si>
  <si>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</si>
  <si>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</si>
  <si>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</si>
  <si>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</si>
  <si>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</si>
  <si>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</si>
  <si>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</si>
  <si>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</si>
  <si>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</si>
  <si>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</si>
  <si>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</si>
  <si>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</si>
  <si>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</si>
  <si>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</si>
  <si>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</si>
  <si>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</si>
  <si>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</si>
  <si>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</si>
  <si>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</si>
  <si>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</si>
  <si>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</si>
  <si>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</si>
  <si>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</si>
  <si>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</si>
  <si>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</si>
  <si>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</si>
  <si>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</si>
  <si>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</si>
  <si>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</si>
  <si>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</si>
  <si>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</si>
  <si>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</si>
  <si>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</si>
  <si>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</si>
  <si>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</si>
  <si>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</si>
  <si>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</si>
  <si>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</si>
  <si>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</si>
  <si>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</si>
  <si>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</si>
  <si>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</si>
  <si>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</si>
  <si>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</si>
  <si>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</si>
  <si>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</si>
  <si>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</si>
  <si>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</si>
  <si>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</si>
  <si>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</si>
  <si>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</si>
  <si>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</si>
  <si>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</si>
  <si>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</si>
  <si>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</si>
  <si>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</si>
  <si>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</si>
  <si>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</si>
  <si>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</si>
  <si>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</si>
  <si>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</si>
  <si>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</si>
  <si>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</si>
  <si>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</si>
  <si>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</si>
  <si>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</si>
  <si>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</si>
  <si>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</si>
  <si>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</si>
  <si>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</si>
  <si>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</si>
  <si>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</si>
  <si>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</si>
  <si>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</si>
  <si>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</si>
  <si>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</si>
  <si>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</si>
  <si>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</si>
  <si>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</si>
  <si>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</si>
  <si>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</si>
  <si>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</si>
  <si>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</si>
  <si>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</si>
  <si>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</si>
  <si>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</si>
  <si>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</si>
  <si>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</si>
  <si>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</si>
  <si>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</si>
  <si>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</si>
  <si>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</si>
  <si>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</si>
  <si>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</si>
  <si>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</si>
  <si>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</si>
  <si>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</si>
  <si>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</si>
  <si>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</si>
  <si>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</si>
  <si>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</si>
  <si>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</si>
  <si>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</si>
  <si>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</si>
  <si>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</si>
  <si>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</si>
  <si>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</si>
  <si>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</si>
  <si>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</si>
  <si>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</si>
  <si>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</si>
  <si>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</si>
  <si>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</si>
  <si>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</si>
  <si>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</si>
  <si>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</si>
  <si>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</si>
  <si>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</si>
  <si>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</si>
  <si>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</si>
  <si>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</si>
  <si>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</si>
  <si>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</si>
  <si>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</si>
  <si>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</si>
  <si>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</si>
  <si>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</si>
  <si>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</si>
  <si>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</si>
  <si>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</si>
  <si>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</si>
  <si>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</si>
  <si>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</si>
  <si>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</si>
  <si>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</si>
  <si>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</si>
  <si>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</si>
  <si>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</si>
  <si>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</si>
  <si>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</si>
  <si>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</si>
  <si>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</si>
  <si>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</si>
  <si>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</si>
  <si>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</si>
  <si>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</si>
  <si>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</si>
  <si>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</si>
  <si>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</si>
  <si>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</si>
  <si>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</si>
  <si>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</si>
  <si>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</si>
  <si>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</si>
  <si>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</si>
  <si>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</si>
  <si>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</si>
  <si>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</si>
  <si>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</si>
  <si>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</si>
  <si>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</si>
  <si>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</si>
  <si>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</si>
  <si>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</si>
  <si>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</si>
  <si>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</si>
  <si>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</si>
  <si>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</si>
  <si>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</si>
  <si>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</si>
  <si>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</si>
  <si>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</si>
  <si>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</si>
  <si>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</si>
  <si>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</si>
  <si>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</si>
  <si>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</si>
  <si>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</si>
  <si>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</si>
  <si>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</si>
  <si>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</si>
  <si>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</si>
  <si>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</si>
  <si>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</si>
  <si>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</si>
  <si>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</si>
  <si>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</si>
  <si>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</si>
  <si>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</si>
  <si>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</si>
  <si>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</si>
  <si>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</si>
  <si>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</si>
  <si>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</si>
  <si>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</si>
  <si>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</si>
  <si>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</si>
  <si>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</si>
  <si>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</si>
  <si>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</si>
  <si>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</si>
  <si>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</si>
  <si>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</si>
  <si>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</si>
  <si>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</si>
  <si>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</si>
  <si>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</si>
  <si>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</si>
  <si>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</si>
  <si>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</si>
  <si>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</si>
  <si>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</si>
  <si>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</si>
  <si>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</si>
  <si>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</si>
  <si>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</si>
  <si>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</si>
  <si>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</si>
  <si>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</si>
  <si>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</si>
  <si>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</si>
  <si>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</si>
  <si>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</si>
  <si>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</si>
  <si>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</si>
  <si>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</si>
  <si>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</si>
  <si>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</si>
  <si>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</si>
  <si>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</si>
  <si>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</si>
  <si>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</si>
  <si>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</si>
  <si>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</si>
  <si>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</si>
  <si>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</si>
  <si>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</si>
  <si>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</si>
  <si>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</si>
  <si>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</si>
  <si>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</si>
  <si>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</si>
  <si>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</si>
  <si>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</si>
  <si>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</si>
  <si>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</si>
  <si>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</si>
  <si>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</si>
  <si>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</si>
  <si>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</si>
  <si>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</si>
  <si>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</si>
  <si>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</si>
  <si>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</si>
  <si>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</si>
  <si>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</si>
  <si>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</si>
  <si>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</si>
  <si>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</si>
  <si>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</si>
  <si>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</si>
  <si>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</si>
  <si>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</si>
  <si>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</si>
  <si>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</si>
  <si>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</si>
  <si>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</si>
  <si>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</si>
  <si>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</si>
  <si>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</si>
  <si>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</si>
  <si>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</si>
  <si>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</si>
  <si>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</si>
  <si>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</si>
  <si>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</si>
  <si>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</si>
  <si>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</si>
  <si>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</si>
  <si>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</si>
  <si>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</si>
  <si>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</si>
  <si>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</si>
  <si>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</si>
  <si>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</si>
  <si>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</si>
  <si>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</si>
  <si>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</si>
  <si>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</si>
  <si>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</si>
  <si>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</si>
  <si>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</si>
  <si>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</si>
  <si>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</si>
  <si>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</si>
  <si>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</si>
  <si>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</si>
  <si>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</si>
  <si>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</si>
  <si>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</si>
  <si>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</si>
  <si>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</si>
  <si>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</si>
  <si>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</si>
  <si>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</si>
  <si>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</si>
  <si>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</si>
  <si>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</si>
  <si>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</si>
  <si>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</si>
  <si>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</si>
  <si>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</si>
  <si>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</si>
  <si>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</si>
  <si>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</si>
  <si>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</si>
  <si>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</si>
  <si>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</si>
  <si>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</si>
  <si>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</si>
  <si>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</si>
  <si>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</si>
  <si>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</si>
  <si>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</si>
  <si>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</si>
  <si>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</si>
  <si>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</si>
  <si>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</si>
  <si>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</si>
  <si>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</si>
  <si>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</si>
  <si>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</si>
  <si>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</si>
  <si>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</si>
  <si>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</si>
  <si>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</si>
  <si>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</si>
  <si>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</si>
  <si>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</si>
  <si>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</si>
  <si>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</si>
  <si>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</si>
  <si>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</si>
  <si>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</si>
  <si>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</si>
  <si>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</si>
  <si>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</si>
  <si>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</si>
  <si>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</si>
  <si>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</si>
  <si>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</si>
  <si>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</si>
  <si>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</si>
  <si>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</si>
  <si>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</si>
  <si>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</si>
  <si>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</si>
  <si>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</si>
  <si>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</si>
  <si>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</si>
  <si>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</si>
  <si>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</si>
  <si>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</si>
  <si>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</si>
  <si>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</si>
  <si>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</si>
  <si>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</si>
  <si>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</si>
  <si>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</si>
  <si>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</si>
  <si>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</si>
  <si>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</si>
  <si>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</si>
  <si>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</si>
  <si>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</si>
  <si>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</si>
  <si>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</si>
  <si>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</si>
  <si>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</si>
  <si>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</si>
  <si>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</si>
  <si>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</si>
  <si>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</si>
  <si>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</si>
  <si>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</si>
  <si>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</si>
  <si>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</si>
  <si>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</si>
  <si>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</si>
  <si>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</si>
  <si>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</si>
  <si>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</si>
  <si>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</si>
  <si>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</si>
  <si>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</si>
  <si>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</si>
  <si>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</si>
  <si>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</si>
  <si>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</si>
  <si>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</si>
  <si>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</si>
  <si>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</si>
  <si>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</si>
  <si>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</si>
  <si>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</si>
  <si>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</si>
  <si>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</si>
  <si>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</si>
  <si>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</si>
  <si>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</si>
  <si>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</si>
  <si>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</si>
  <si>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</si>
  <si>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</si>
  <si>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</si>
  <si>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</si>
  <si>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</si>
  <si>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</si>
  <si>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</si>
  <si>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</si>
  <si>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</si>
  <si>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</si>
  <si>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</si>
  <si>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</si>
  <si>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</si>
  <si>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</si>
  <si>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</si>
  <si>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</si>
  <si>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</si>
  <si>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</si>
  <si>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</si>
  <si>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</si>
  <si>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</si>
  <si>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</si>
  <si>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</si>
  <si>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</si>
  <si>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</si>
  <si>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</si>
  <si>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</si>
  <si>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</si>
  <si>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</si>
  <si>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</si>
  <si>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</si>
  <si>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</si>
  <si>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</si>
  <si>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</si>
  <si>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</si>
  <si>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</si>
  <si>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</si>
  <si>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</si>
  <si>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</si>
  <si>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</si>
  <si>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</si>
  <si>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</si>
  <si>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</si>
  <si>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</si>
  <si>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</si>
  <si>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</si>
  <si>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</si>
  <si>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</si>
  <si>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</si>
  <si>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</si>
  <si>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</si>
  <si>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</si>
  <si>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</si>
  <si>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</si>
  <si>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</si>
  <si>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</si>
  <si>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</si>
  <si>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</si>
  <si>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</si>
  <si>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</si>
  <si>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</si>
  <si>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</si>
  <si>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</si>
  <si>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</si>
  <si>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</si>
  <si>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</si>
  <si>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</si>
  <si>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</si>
  <si>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</si>
  <si>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</si>
  <si>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</si>
  <si>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</si>
  <si>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</si>
  <si>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</si>
  <si>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</si>
  <si>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</si>
  <si>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</si>
  <si>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</si>
  <si>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</si>
  <si>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</si>
  <si>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</si>
  <si>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</si>
  <si>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</si>
  <si>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</si>
  <si>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</si>
  <si>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</si>
  <si>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</si>
  <si>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</si>
  <si>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</si>
  <si>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</si>
  <si>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</si>
  <si>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</si>
  <si>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</si>
  <si>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</si>
  <si>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</si>
  <si>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</si>
  <si>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</si>
  <si>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</si>
  <si>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</si>
  <si>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</si>
  <si>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</si>
  <si>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</si>
  <si>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</si>
  <si>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</si>
  <si>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</si>
  <si>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</si>
  <si>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</si>
  <si>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</si>
  <si>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</si>
  <si>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</si>
  <si>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</si>
  <si>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</si>
  <si>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</si>
  <si>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</si>
  <si>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</si>
  <si>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</si>
  <si>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</si>
  <si>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</si>
  <si>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</si>
  <si>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</si>
  <si>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</si>
  <si>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</si>
  <si>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</si>
  <si>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</si>
  <si>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</si>
  <si>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</si>
  <si>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</si>
  <si>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</si>
  <si>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</si>
  <si>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</si>
  <si>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</si>
  <si>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</si>
  <si>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</si>
  <si>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</si>
  <si>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</si>
  <si>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</si>
  <si>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</si>
  <si>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</si>
  <si>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</si>
  <si>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</si>
  <si>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</si>
  <si>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</si>
  <si>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</si>
  <si>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</si>
  <si>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</si>
  <si>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</si>
  <si>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</si>
  <si>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</si>
  <si>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</si>
  <si>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</si>
  <si>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</si>
  <si>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</si>
  <si>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</si>
  <si>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</si>
  <si>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</si>
  <si>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</si>
  <si>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</si>
  <si>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</si>
  <si>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</si>
  <si>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</si>
  <si>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</si>
  <si>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</si>
  <si>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</si>
  <si>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</si>
  <si>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</si>
  <si>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</si>
  <si>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</si>
  <si>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</si>
  <si>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</si>
  <si>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</si>
  <si>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</si>
  <si>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</si>
  <si>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</si>
  <si>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</si>
  <si>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</si>
  <si>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</si>
  <si>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</si>
  <si>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</si>
  <si>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</si>
  <si>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</si>
  <si>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</si>
  <si>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</si>
  <si>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</si>
  <si>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</si>
  <si>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</si>
  <si>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</si>
  <si>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</si>
  <si>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</si>
  <si>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</si>
  <si>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</si>
  <si>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</si>
  <si>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</si>
  <si>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</si>
  <si>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</si>
  <si>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</si>
  <si>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</si>
  <si>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</si>
  <si>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</si>
  <si>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</si>
  <si>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</si>
  <si>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</si>
  <si>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</si>
  <si>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</si>
  <si>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</si>
  <si>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</si>
  <si>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</si>
  <si>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</si>
  <si>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</si>
  <si>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</si>
  <si>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</si>
  <si>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</si>
  <si>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</si>
  <si>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</si>
  <si>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</si>
  <si>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</si>
  <si>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</si>
  <si>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</si>
  <si>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</si>
  <si>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</si>
  <si>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</si>
  <si>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</si>
  <si>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</si>
  <si>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</si>
  <si>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</si>
  <si>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</si>
  <si>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</si>
  <si>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</si>
  <si>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</si>
  <si>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</si>
  <si>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</si>
  <si>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</si>
  <si>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</si>
  <si>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</si>
  <si>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</si>
  <si>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</si>
  <si>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</si>
  <si>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</si>
  <si>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</si>
  <si>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</si>
  <si>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</si>
  <si>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</si>
  <si>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</si>
  <si>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</si>
  <si>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</si>
  <si>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</si>
  <si>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</si>
  <si>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</si>
  <si>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</si>
  <si>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</si>
  <si>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</si>
  <si>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</si>
  <si>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</si>
  <si>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</si>
  <si>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</si>
  <si>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</si>
  <si>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</si>
  <si>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</si>
  <si>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</si>
  <si>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</si>
  <si>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</si>
  <si>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</si>
  <si>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</si>
  <si>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</si>
  <si>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</si>
  <si>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</si>
  <si>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</si>
  <si>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</si>
  <si>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</si>
  <si>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</si>
  <si>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</si>
  <si>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</si>
  <si>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</si>
  <si>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</si>
  <si>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</si>
  <si>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</si>
  <si>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</si>
  <si>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</si>
  <si>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</si>
  <si>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</si>
  <si>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</si>
  <si>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</si>
  <si>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</si>
  <si>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</si>
  <si>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</si>
  <si>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</si>
  <si>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</si>
  <si>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</si>
  <si>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</si>
  <si>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</si>
  <si>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</si>
  <si>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</si>
  <si>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</si>
  <si>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</si>
  <si>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</si>
  <si>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</si>
  <si>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</si>
  <si>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</si>
  <si>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</si>
  <si>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</si>
  <si>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</si>
  <si>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</si>
  <si>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</si>
  <si>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</si>
  <si>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</si>
  <si>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</si>
  <si>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</si>
  <si>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</si>
  <si>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</si>
  <si>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</si>
  <si>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</si>
  <si>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</si>
  <si>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</si>
  <si>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</si>
  <si>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</si>
  <si>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</si>
  <si>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</si>
  <si>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</si>
  <si>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</si>
  <si>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</si>
  <si>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</si>
  <si>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</si>
  <si>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</si>
  <si>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</si>
  <si>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</si>
  <si>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</si>
  <si>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</si>
  <si>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</si>
  <si>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</si>
  <si>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</si>
  <si>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</si>
  <si>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</si>
  <si>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</si>
  <si>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</si>
  <si>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</si>
  <si>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</si>
  <si>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</si>
  <si>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</si>
  <si>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</si>
  <si>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</si>
  <si>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</si>
  <si>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</si>
  <si>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</si>
  <si>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</si>
  <si>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</si>
  <si>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</si>
  <si>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</si>
  <si>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</si>
  <si>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</si>
  <si>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</si>
  <si>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</si>
  <si>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</si>
  <si>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</si>
  <si>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</si>
  <si>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</si>
  <si>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</si>
  <si>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</si>
  <si>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</si>
  <si>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</si>
  <si>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</si>
  <si>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</si>
  <si>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</si>
  <si>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</si>
  <si>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</si>
  <si>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</si>
  <si>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</si>
  <si>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</si>
  <si>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</si>
  <si>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</si>
  <si>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</si>
  <si>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</si>
  <si>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</si>
  <si>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</si>
  <si>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</si>
  <si>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</si>
  <si>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</si>
  <si>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</si>
  <si>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</si>
  <si>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</si>
  <si>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</si>
  <si>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</si>
  <si>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</si>
  <si>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</si>
  <si>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</si>
  <si>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</si>
  <si>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</si>
  <si>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</si>
  <si>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</si>
  <si>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</si>
  <si>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</si>
  <si>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</si>
  <si>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</si>
  <si>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</si>
  <si>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</si>
  <si>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</si>
  <si>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</si>
  <si>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</si>
  <si>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</si>
  <si>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</si>
  <si>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</si>
  <si>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</si>
  <si>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</si>
  <si>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</si>
  <si>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</si>
  <si>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</si>
  <si>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</si>
  <si>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</si>
  <si>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</si>
  <si>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</si>
  <si>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</si>
  <si>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</si>
  <si>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</si>
  <si>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</si>
  <si>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</si>
  <si>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</si>
  <si>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</si>
  <si>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</si>
  <si>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</si>
  <si>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</si>
  <si>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</si>
  <si>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</si>
  <si>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</si>
  <si>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</si>
  <si>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</si>
  <si>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</si>
  <si>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</si>
  <si>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</si>
  <si>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</si>
  <si>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</si>
  <si>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</si>
  <si>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</si>
  <si>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</si>
  <si>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</si>
  <si>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</si>
  <si>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</si>
  <si>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</si>
  <si>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</si>
  <si>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</si>
  <si>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</si>
  <si>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</si>
  <si>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</si>
  <si>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</si>
  <si>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</si>
  <si>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</si>
  <si>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</si>
  <si>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</si>
  <si>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</si>
  <si>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</si>
  <si>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</si>
  <si>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</si>
  <si>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</si>
  <si>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</si>
  <si>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</si>
  <si>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</si>
  <si>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</si>
  <si>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</si>
  <si>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</si>
  <si>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</si>
  <si>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</si>
  <si>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</si>
  <si>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</si>
  <si>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</si>
  <si>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</si>
  <si>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</si>
  <si>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</si>
  <si>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</si>
  <si>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</si>
  <si>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</si>
  <si>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</si>
  <si>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</si>
  <si>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</si>
  <si>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</si>
  <si>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</si>
  <si>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</si>
  <si>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</si>
  <si>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</si>
  <si>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</si>
  <si>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</si>
  <si>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</si>
  <si>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</si>
  <si>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</si>
  <si>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</si>
  <si>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</si>
  <si>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</si>
  <si>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</si>
  <si>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</si>
  <si>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</si>
  <si>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</si>
  <si>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</si>
  <si>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</si>
  <si>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</si>
  <si>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</si>
  <si>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</si>
  <si>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</si>
  <si>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</si>
  <si>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</si>
  <si>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</si>
  <si>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</si>
  <si>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</si>
  <si>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</si>
  <si>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</si>
  <si>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</si>
  <si>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</si>
  <si>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</si>
  <si>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</si>
  <si>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</si>
  <si>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</si>
  <si>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</si>
  <si>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</si>
  <si>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</si>
  <si>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</si>
  <si>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</si>
  <si>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</si>
  <si>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</si>
  <si>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</si>
  <si>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</si>
  <si>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</si>
  <si>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</si>
  <si>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</si>
  <si>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</si>
  <si>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</si>
  <si>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</si>
  <si>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</si>
  <si>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</si>
  <si>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</si>
  <si>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</si>
  <si>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</si>
  <si>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</si>
  <si>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</si>
  <si>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</si>
  <si>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</si>
  <si>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</si>
  <si>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</si>
  <si>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</si>
  <si>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</si>
  <si>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</si>
  <si>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</si>
  <si>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</si>
  <si>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</si>
  <si>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</si>
  <si>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</si>
  <si>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</si>
  <si>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</si>
  <si>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</si>
  <si>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</si>
  <si>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</si>
  <si>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</si>
  <si>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</si>
  <si>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</si>
  <si>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</si>
  <si>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</si>
  <si>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</si>
  <si>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</si>
  <si>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</si>
  <si>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</si>
  <si>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</si>
  <si>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</si>
  <si>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</si>
  <si>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</si>
  <si>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</si>
  <si>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</si>
  <si>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</si>
  <si>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</si>
  <si>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</si>
  <si>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</si>
  <si>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</si>
  <si>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</si>
  <si>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</si>
  <si>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</si>
  <si>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</si>
  <si>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</si>
  <si>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</si>
  <si>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</si>
  <si>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</si>
  <si>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</si>
  <si>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</si>
  <si>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</si>
  <si>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</si>
  <si>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</si>
  <si>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</si>
  <si>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</si>
  <si>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</si>
  <si>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</si>
  <si>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</si>
  <si>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</si>
  <si>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</si>
  <si>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</si>
  <si>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</si>
  <si>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</si>
  <si>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</si>
  <si>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</si>
  <si>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</si>
  <si>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</si>
  <si>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</si>
  <si>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</si>
  <si>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</si>
  <si>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</si>
  <si>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</si>
  <si>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</si>
  <si>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</si>
  <si>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</si>
  <si>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</si>
  <si>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</si>
  <si>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</si>
  <si>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</si>
  <si>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</si>
  <si>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</si>
  <si>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</si>
  <si>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</si>
  <si>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</si>
  <si>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</si>
  <si>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</si>
  <si>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</si>
  <si>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</si>
  <si>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</si>
  <si>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</si>
  <si>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</si>
  <si>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</si>
  <si>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</si>
  <si>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</si>
  <si>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</si>
  <si>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</si>
  <si>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</si>
  <si>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</si>
  <si>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</si>
  <si>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</si>
  <si>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</si>
  <si>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</si>
  <si>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</si>
  <si>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</si>
  <si>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</si>
  <si>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</si>
  <si>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</si>
  <si>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</si>
  <si>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</si>
  <si>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</si>
  <si>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</si>
  <si>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</si>
  <si>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</si>
  <si>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</si>
  <si>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</si>
  <si>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</si>
  <si>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</si>
  <si>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</si>
  <si>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</si>
  <si>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</si>
  <si>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</si>
  <si>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</si>
  <si>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</si>
  <si>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</si>
  <si>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</si>
  <si>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</si>
  <si>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</si>
  <si>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</si>
  <si>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</si>
  <si>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</si>
  <si>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</si>
  <si>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</si>
  <si>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</si>
  <si>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</si>
  <si>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</si>
  <si>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</si>
  <si>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</si>
  <si>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</si>
  <si>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</si>
  <si>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</si>
  <si>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</si>
  <si>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</si>
  <si>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</si>
  <si>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</si>
  <si>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</si>
  <si>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</si>
  <si>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</si>
  <si>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</si>
  <si>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</si>
  <si>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</si>
  <si>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</si>
  <si>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</si>
  <si>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</si>
  <si>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</si>
  <si>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</si>
  <si>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</si>
  <si>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</si>
  <si>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</si>
  <si>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</si>
  <si>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</si>
  <si>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</si>
  <si>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</si>
  <si>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</si>
  <si>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</si>
  <si>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</si>
  <si>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</si>
  <si>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</si>
  <si>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</si>
  <si>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</si>
  <si>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</si>
  <si>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</si>
  <si>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</si>
  <si>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</si>
  <si>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</si>
  <si>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</si>
  <si>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</si>
  <si>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</si>
  <si>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</si>
  <si>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</si>
  <si>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</si>
  <si>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</si>
  <si>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</si>
  <si>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</si>
  <si>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</si>
  <si>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</si>
  <si>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</si>
  <si>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</si>
  <si>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</si>
  <si>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</si>
  <si>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</si>
  <si>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</si>
  <si>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</si>
  <si>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</si>
  <si>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</si>
  <si>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</si>
  <si>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</si>
  <si>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</si>
  <si>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</si>
  <si>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</si>
  <si>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</si>
  <si>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</si>
  <si>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</si>
  <si>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</si>
  <si>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</si>
  <si>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</si>
  <si>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</si>
  <si>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</si>
  <si>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</si>
  <si>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</si>
  <si>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</si>
  <si>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</si>
  <si>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</si>
  <si>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</si>
  <si>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</si>
  <si>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</si>
  <si>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</si>
  <si>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</si>
  <si>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</si>
  <si>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</si>
  <si>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</si>
  <si>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</si>
  <si>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</si>
  <si>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</si>
  <si>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</si>
  <si>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</si>
  <si>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</si>
  <si>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</si>
  <si>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</si>
  <si>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</si>
  <si>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</si>
  <si>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</si>
  <si>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</si>
  <si>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</si>
  <si>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</si>
  <si>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</si>
  <si>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</si>
  <si>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</si>
  <si>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</si>
  <si>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</si>
  <si>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</si>
  <si>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</si>
  <si>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</si>
  <si>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</si>
  <si>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</si>
  <si>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</si>
  <si>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</si>
  <si>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</si>
  <si>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</si>
  <si>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</si>
  <si>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</si>
  <si>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</si>
  <si>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</si>
  <si>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</si>
  <si>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</si>
  <si>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</si>
  <si>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</si>
  <si>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</si>
  <si>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</si>
  <si>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</si>
  <si>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</si>
  <si>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</si>
  <si>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</si>
  <si>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</si>
  <si>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</si>
  <si>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</si>
  <si>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</si>
  <si>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</si>
  <si>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</si>
  <si>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</si>
  <si>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</si>
  <si>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</si>
  <si>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</si>
  <si>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</si>
  <si>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</si>
  <si>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</si>
  <si>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</si>
  <si>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</si>
  <si>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</si>
  <si>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</si>
  <si>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</si>
  <si>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</si>
  <si>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</si>
  <si>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</si>
  <si>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</si>
  <si>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</si>
  <si>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</si>
  <si>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</si>
  <si>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</si>
  <si>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</si>
  <si>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</si>
  <si>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</si>
  <si>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</si>
  <si>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</si>
  <si>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</si>
  <si>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</si>
  <si>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</si>
  <si>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</si>
  <si>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</si>
  <si>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</si>
  <si>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</si>
  <si>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</si>
  <si>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</si>
  <si>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</si>
  <si>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</si>
  <si>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</si>
  <si>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</si>
  <si>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</si>
  <si>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</si>
  <si>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</si>
  <si>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</si>
  <si>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</si>
  <si>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</si>
  <si>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</si>
  <si>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</si>
  <si>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</si>
  <si>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</si>
  <si>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</si>
  <si>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</si>
  <si>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</si>
  <si>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</si>
  <si>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</si>
  <si>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</si>
  <si>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</si>
  <si>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</si>
  <si>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</si>
  <si>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</si>
  <si>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</si>
  <si>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</si>
  <si>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</si>
  <si>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</si>
  <si>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</si>
  <si>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</si>
  <si>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</si>
  <si>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</si>
  <si>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</si>
  <si>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</si>
  <si>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</si>
  <si>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</si>
  <si>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</si>
  <si>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</si>
  <si>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</si>
  <si>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</si>
  <si>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</si>
  <si>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</si>
  <si>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</si>
  <si>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</si>
  <si>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</si>
  <si>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</si>
  <si>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</si>
  <si>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</si>
  <si>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</si>
  <si>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</si>
  <si>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</si>
  <si>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</si>
  <si>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</si>
  <si>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</si>
  <si>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</si>
  <si>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</si>
  <si>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</si>
  <si>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</si>
  <si>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</si>
  <si>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</si>
  <si>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</si>
  <si>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</si>
  <si>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</si>
  <si>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</si>
  <si>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</si>
  <si>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</si>
  <si>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</si>
  <si>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</si>
  <si>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</si>
  <si>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</si>
  <si>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</si>
  <si>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</si>
  <si>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</si>
  <si>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</si>
  <si>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</si>
  <si>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</si>
  <si>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</si>
  <si>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</si>
  <si>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</si>
  <si>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</si>
  <si>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</si>
  <si>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</si>
  <si>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</si>
  <si>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</si>
  <si>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</si>
  <si>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</si>
  <si>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</si>
  <si>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</si>
  <si>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</si>
  <si>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</si>
  <si>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</si>
  <si>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</si>
  <si>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</si>
  <si>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</si>
  <si>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</si>
  <si>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</si>
  <si>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</si>
  <si>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</si>
  <si>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</si>
  <si>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</si>
  <si>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</si>
  <si>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</si>
  <si>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</si>
  <si>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</si>
  <si>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</si>
  <si>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</si>
  <si>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</si>
  <si>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</si>
  <si>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</si>
  <si>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</si>
  <si>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</si>
  <si>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</si>
  <si>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</si>
  <si>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</si>
  <si>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</si>
  <si>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</si>
  <si>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</si>
  <si>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</si>
  <si>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</si>
  <si>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</si>
  <si>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</si>
  <si>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</si>
  <si>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</si>
  <si>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</si>
  <si>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</si>
  <si>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</si>
  <si>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</si>
  <si>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</si>
  <si>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</si>
  <si>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</si>
  <si>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</si>
  <si>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</si>
  <si>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</si>
  <si>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</si>
  <si>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</si>
  <si>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</si>
  <si>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</si>
  <si>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</si>
  <si>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</si>
  <si>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</si>
  <si>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</si>
  <si>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</si>
  <si>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</si>
  <si>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</si>
  <si>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</si>
  <si>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</si>
  <si>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</si>
  <si>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</si>
  <si>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</si>
  <si>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</si>
  <si>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</si>
  <si>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</si>
  <si>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</si>
  <si>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</si>
  <si>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</si>
  <si>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</si>
  <si>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</si>
  <si>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</si>
  <si>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</si>
  <si>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</si>
  <si>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</si>
  <si>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</si>
  <si>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</si>
  <si>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</si>
  <si>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</si>
  <si>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</si>
  <si>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</si>
  <si>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</si>
  <si>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</si>
  <si>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</si>
  <si>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</si>
  <si>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</si>
  <si>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</si>
  <si>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</si>
  <si>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</si>
  <si>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</si>
  <si>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</si>
  <si>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</si>
  <si>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</si>
  <si>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</si>
  <si>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</si>
  <si>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</si>
  <si>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</si>
  <si>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</si>
  <si>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</si>
  <si>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</si>
  <si>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</si>
  <si>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</si>
  <si>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</si>
  <si>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</si>
  <si>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</si>
  <si>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</si>
  <si>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</si>
  <si>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</si>
  <si>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</si>
  <si>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</si>
  <si>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</si>
  <si>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</si>
  <si>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</si>
  <si>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</si>
  <si>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</si>
  <si>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</si>
  <si>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</si>
  <si>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</si>
  <si>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</si>
  <si>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</si>
  <si>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</si>
  <si>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</si>
  <si>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</si>
  <si>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</si>
  <si>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</si>
  <si>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</si>
  <si>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</si>
  <si>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</si>
  <si>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</si>
  <si>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</si>
  <si>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</si>
  <si>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</si>
  <si>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</si>
  <si>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</si>
  <si>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</si>
  <si>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</si>
  <si>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</si>
  <si>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</si>
  <si>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</si>
  <si>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</si>
  <si>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</si>
  <si>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</si>
  <si>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</si>
  <si>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</si>
  <si>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</si>
  <si>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</si>
  <si>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</si>
  <si>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</si>
  <si>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</si>
  <si>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</si>
  <si>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</si>
  <si>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</si>
  <si>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</si>
  <si>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</si>
  <si>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</si>
  <si>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</si>
  <si>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</si>
  <si>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</si>
  <si>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</si>
  <si>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</si>
  <si>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</si>
  <si>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</si>
  <si>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</si>
  <si>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</si>
  <si>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</si>
  <si>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</si>
  <si>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</si>
  <si>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</si>
  <si>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</si>
  <si>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</si>
  <si>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</si>
  <si>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</si>
  <si>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</si>
  <si>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</si>
  <si>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</si>
  <si>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</si>
  <si>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</si>
  <si>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</si>
  <si>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</si>
  <si>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</si>
  <si>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</si>
  <si>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</si>
  <si>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</si>
  <si>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</si>
  <si>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</si>
  <si>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</si>
  <si>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</si>
  <si>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</si>
  <si>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</si>
  <si>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</si>
  <si>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</si>
  <si>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</si>
  <si>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</si>
  <si>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</si>
  <si>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</si>
  <si>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</si>
  <si>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</si>
  <si>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</si>
  <si>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</si>
  <si>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</si>
  <si>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</si>
  <si>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</si>
  <si>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</si>
  <si>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</si>
  <si>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</si>
  <si>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</si>
  <si>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</si>
  <si>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</si>
  <si>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</si>
  <si>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</si>
  <si>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</si>
  <si>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</si>
  <si>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</si>
  <si>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</si>
  <si>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</si>
  <si>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</si>
  <si>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</si>
  <si>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</si>
  <si>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</si>
  <si>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</si>
  <si>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</si>
  <si>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</si>
  <si>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</si>
  <si>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</si>
  <si>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</si>
  <si>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</si>
  <si>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</si>
  <si>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</si>
  <si>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</si>
  <si>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</si>
  <si>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</si>
  <si>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</si>
  <si>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</si>
  <si>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</si>
  <si>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</si>
  <si>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</si>
  <si>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</si>
  <si>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</si>
  <si>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</si>
  <si>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</si>
  <si>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</si>
  <si>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</si>
  <si>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</si>
  <si>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</si>
  <si>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</si>
  <si>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</si>
  <si>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</si>
  <si>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</si>
  <si>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</si>
  <si>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</si>
  <si>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</si>
  <si>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</si>
  <si>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</si>
  <si>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</si>
  <si>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</si>
  <si>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</si>
  <si>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</si>
  <si>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</si>
  <si>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</si>
  <si>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</si>
  <si>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</si>
  <si>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</si>
  <si>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</si>
  <si>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</si>
  <si>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</si>
  <si>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</si>
  <si>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</si>
  <si>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</si>
  <si>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</si>
  <si>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</si>
  <si>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</si>
  <si>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</si>
  <si>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</si>
  <si>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</si>
  <si>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</si>
  <si>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</si>
  <si>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</si>
  <si>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</si>
  <si>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</si>
  <si>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</si>
  <si>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</si>
  <si>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</si>
  <si>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</si>
  <si>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</si>
  <si>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</si>
  <si>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</si>
  <si>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</si>
  <si>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</si>
  <si>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</si>
  <si>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</si>
  <si>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</si>
  <si>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</si>
  <si>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</si>
  <si>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</si>
  <si>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</si>
  <si>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</si>
  <si>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</si>
  <si>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</si>
  <si>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</si>
  <si>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</si>
  <si>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</si>
  <si>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</si>
  <si>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</si>
  <si>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</si>
  <si>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</si>
  <si>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</si>
  <si>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</si>
  <si>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</si>
  <si>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</si>
  <si>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</si>
  <si>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</si>
  <si>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</si>
  <si>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</si>
  <si>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</si>
  <si>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</si>
  <si>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</si>
  <si>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</si>
  <si>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</si>
  <si>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</si>
  <si>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</si>
  <si>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</si>
  <si>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</si>
  <si>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</si>
  <si>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</si>
  <si>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</si>
  <si>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</si>
  <si>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</si>
  <si>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</si>
  <si>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</si>
  <si>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</si>
  <si>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</si>
  <si>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</si>
  <si>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</si>
  <si>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</si>
  <si>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</si>
  <si>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</si>
  <si>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</si>
  <si>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</si>
  <si>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</si>
  <si>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</si>
  <si>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</si>
  <si>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</si>
  <si>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</si>
  <si>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</si>
  <si>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</si>
  <si>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</si>
  <si>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</si>
  <si>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</si>
  <si>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</si>
  <si>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</si>
  <si>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</si>
  <si>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</si>
  <si>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</si>
  <si>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</si>
  <si>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</si>
  <si>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</si>
  <si>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</si>
  <si>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</si>
  <si>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</si>
  <si>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</si>
  <si>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</si>
  <si>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</si>
  <si>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</si>
  <si>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</si>
  <si>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</si>
  <si>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</si>
  <si>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</si>
  <si>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</si>
  <si>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</si>
  <si>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</si>
  <si>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</si>
  <si>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</si>
  <si>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</si>
  <si>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</si>
  <si>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</si>
  <si>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</si>
  <si>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</si>
  <si>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</si>
  <si>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</si>
  <si>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</si>
  <si>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</si>
  <si>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</si>
  <si>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</si>
  <si>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</si>
  <si>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</si>
  <si>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</si>
  <si>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</si>
  <si>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</si>
  <si>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</si>
  <si>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</si>
  <si>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</si>
  <si>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</si>
  <si>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</si>
  <si>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</si>
  <si>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</si>
  <si>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</si>
  <si>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</si>
  <si>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</si>
  <si>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</si>
  <si>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</si>
  <si>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</si>
  <si>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</si>
  <si>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</si>
  <si>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</si>
  <si>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</si>
  <si>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</si>
  <si>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</si>
  <si>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</si>
  <si>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</si>
  <si>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</si>
  <si>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</si>
  <si>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</si>
  <si>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</si>
  <si>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</si>
  <si>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</si>
  <si>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</si>
  <si>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</si>
  <si>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</si>
  <si>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</si>
  <si>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</si>
  <si>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</si>
  <si>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</si>
  <si>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</si>
  <si>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</si>
  <si>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</si>
  <si>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</si>
  <si>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</si>
  <si>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</si>
  <si>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</si>
  <si>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</si>
  <si>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</si>
  <si>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</si>
  <si>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</si>
  <si>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</si>
  <si>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</si>
  <si>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</si>
  <si>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</si>
  <si>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</si>
  <si>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</si>
  <si>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</si>
  <si>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</si>
  <si>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</si>
  <si>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</si>
  <si>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</si>
  <si>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</si>
  <si>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</si>
  <si>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</si>
  <si>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</si>
  <si>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</si>
  <si>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</si>
  <si>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</si>
  <si>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</si>
  <si>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</si>
  <si>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</si>
  <si>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</si>
  <si>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</si>
  <si>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</si>
  <si>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</si>
  <si>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</si>
  <si>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</si>
  <si>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</si>
  <si>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</si>
  <si>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</si>
  <si>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</si>
  <si>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</si>
  <si>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</si>
  <si>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</si>
  <si>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</si>
  <si>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</si>
  <si>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</si>
  <si>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</si>
  <si>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</si>
  <si>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</si>
  <si>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</si>
  <si>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</si>
  <si>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</si>
  <si>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</si>
  <si>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</si>
  <si>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</si>
  <si>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</si>
  <si>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</si>
  <si>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</si>
  <si>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</si>
  <si>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</si>
  <si>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</si>
  <si>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</si>
  <si>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</si>
  <si>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</si>
  <si>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</si>
  <si>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</si>
  <si>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</si>
  <si>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</si>
  <si>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</si>
  <si>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</si>
  <si>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</si>
  <si>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</si>
  <si>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</si>
  <si>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</si>
  <si>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</si>
  <si>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</si>
  <si>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</si>
  <si>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</si>
  <si>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</si>
  <si>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</si>
  <si>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</si>
  <si>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</si>
  <si>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</si>
  <si>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</si>
  <si>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</si>
  <si>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</si>
  <si>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</si>
  <si>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</si>
  <si>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</si>
  <si>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</si>
  <si>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</si>
  <si>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</si>
  <si>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</si>
  <si>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</si>
  <si>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</si>
  <si>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</si>
  <si>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</si>
  <si>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</si>
  <si>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</si>
  <si>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</si>
  <si>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</si>
  <si>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</si>
  <si>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</si>
  <si>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</si>
  <si>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</si>
  <si>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</si>
  <si>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</si>
  <si>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</si>
  <si>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</si>
  <si>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</si>
  <si>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</si>
  <si>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</si>
  <si>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</si>
  <si>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</si>
  <si>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</si>
  <si>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</si>
  <si>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</si>
  <si>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</si>
  <si>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</si>
  <si>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</si>
  <si>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</si>
  <si>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</si>
  <si>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</si>
  <si>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</si>
  <si>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</si>
  <si>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</si>
  <si>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</si>
  <si>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</si>
  <si>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</si>
  <si>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</si>
  <si>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</si>
  <si>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</si>
  <si>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</si>
  <si>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</si>
  <si>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</si>
  <si>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</si>
  <si>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</si>
  <si>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</si>
  <si>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</si>
  <si>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</si>
  <si>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</si>
  <si>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</si>
  <si>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</si>
  <si>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</si>
  <si>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</si>
  <si>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</si>
  <si>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</si>
  <si>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</si>
  <si>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</si>
  <si>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</si>
  <si>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</si>
  <si>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</si>
  <si>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</si>
  <si>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</si>
  <si>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</si>
  <si>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</si>
  <si>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</si>
  <si>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</si>
  <si>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</si>
  <si>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</si>
  <si>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</si>
  <si>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</si>
  <si>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</si>
  <si>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</si>
  <si>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</si>
  <si>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</si>
  <si>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</si>
  <si>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</si>
  <si>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</si>
  <si>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</si>
  <si>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</si>
  <si>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</si>
  <si>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</si>
  <si>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</si>
  <si>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</si>
  <si>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</si>
  <si>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</si>
  <si>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</si>
  <si>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</si>
  <si>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</si>
  <si>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</si>
  <si>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</si>
  <si>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</si>
  <si>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</si>
  <si>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</si>
  <si>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</si>
  <si>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</si>
  <si>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</si>
  <si>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</si>
  <si>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</si>
  <si>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</si>
  <si>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</si>
  <si>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</si>
  <si>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</si>
  <si>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</si>
  <si>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</si>
  <si>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</si>
  <si>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</si>
  <si>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</si>
  <si>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</si>
  <si>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</si>
  <si>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</si>
  <si>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</si>
  <si>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</si>
  <si>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</si>
  <si>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</si>
  <si>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</si>
  <si>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</si>
  <si>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</si>
  <si>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</si>
  <si>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</si>
  <si>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</si>
  <si>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</si>
  <si>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</si>
  <si>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</si>
  <si>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</si>
  <si>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</si>
  <si>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</si>
  <si>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</si>
  <si>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</si>
  <si>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</si>
  <si>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</si>
  <si>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</si>
  <si>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</si>
  <si>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</si>
  <si>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</si>
  <si>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</si>
  <si>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</si>
  <si>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</si>
  <si>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</si>
  <si>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</si>
  <si>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</si>
  <si>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</si>
  <si>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</si>
  <si>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</si>
  <si>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</si>
  <si>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</si>
  <si>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</si>
  <si>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</si>
  <si>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</si>
  <si>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</si>
  <si>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</si>
  <si>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</si>
  <si>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</si>
  <si>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</si>
  <si>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</si>
  <si>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</si>
  <si>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</si>
  <si>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</si>
  <si>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</si>
  <si>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</si>
  <si>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</si>
  <si>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</si>
  <si>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</si>
  <si>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</si>
  <si>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</si>
  <si>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</si>
  <si>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</si>
  <si>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</si>
  <si>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</si>
  <si>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</si>
  <si>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</si>
  <si>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</si>
  <si>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</si>
  <si>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</si>
  <si>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</si>
  <si>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</si>
  <si>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</si>
  <si>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</si>
  <si>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</si>
  <si>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</si>
  <si>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</si>
  <si>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</si>
  <si>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</si>
  <si>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</si>
  <si>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</si>
  <si>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</si>
  <si>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</si>
  <si>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</si>
  <si>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</si>
  <si>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</si>
  <si>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</si>
  <si>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</si>
  <si>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</si>
  <si>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</si>
  <si>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</si>
  <si>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</si>
  <si>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</si>
  <si>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</si>
  <si>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</si>
  <si>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</si>
  <si>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</si>
  <si>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</si>
  <si>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</si>
  <si>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</si>
  <si>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</si>
  <si>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</si>
  <si>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</si>
  <si>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</si>
  <si>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</si>
  <si>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</si>
  <si>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</si>
  <si>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</si>
  <si>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</si>
  <si>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</si>
  <si>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</si>
  <si>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</si>
  <si>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</si>
  <si>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</si>
  <si>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</si>
  <si>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</si>
  <si>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</si>
  <si>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</si>
  <si>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</si>
  <si>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</si>
  <si>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</si>
  <si>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</si>
  <si>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</si>
  <si>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</si>
  <si>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</si>
  <si>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</si>
  <si>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</si>
  <si>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</si>
  <si>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</si>
  <si>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</si>
  <si>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</si>
  <si>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</si>
  <si>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</si>
  <si>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</si>
  <si>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</si>
  <si>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</si>
  <si>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</si>
  <si>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</si>
  <si>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</si>
  <si>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</si>
  <si>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</si>
  <si>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</si>
  <si>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</si>
  <si>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</si>
  <si>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</si>
  <si>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</si>
  <si>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</si>
  <si>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</si>
  <si>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</si>
  <si>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</si>
  <si>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</si>
  <si>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</si>
  <si>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</si>
  <si>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</si>
  <si>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</si>
  <si>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</si>
  <si>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</si>
  <si>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</si>
  <si>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</si>
  <si>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</si>
  <si>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</si>
  <si>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</si>
  <si>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</si>
  <si>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</si>
  <si>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</si>
  <si>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</si>
  <si>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</si>
  <si>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</si>
  <si>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</si>
  <si>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</si>
  <si>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</si>
  <si>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</si>
  <si>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</si>
  <si>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</si>
  <si>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</si>
  <si>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</si>
  <si>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</si>
  <si>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</si>
  <si>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</si>
  <si>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</si>
  <si>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</si>
  <si>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</si>
  <si>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</si>
  <si>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</si>
  <si>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</si>
  <si>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</si>
  <si>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</si>
  <si>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</si>
  <si>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</si>
  <si>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</si>
  <si>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</si>
  <si>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</si>
  <si>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</si>
  <si>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</si>
  <si>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</si>
  <si>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</si>
  <si>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</si>
  <si>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</si>
  <si>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</si>
  <si>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</si>
  <si>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</si>
  <si>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</si>
  <si>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</si>
  <si>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</si>
  <si>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</si>
  <si>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</si>
  <si>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</si>
  <si>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</si>
  <si>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</si>
  <si>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</si>
  <si>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</si>
  <si>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</si>
  <si>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</si>
  <si>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</si>
  <si>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</si>
  <si>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</si>
  <si>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</si>
  <si>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</si>
  <si>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</si>
  <si>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</si>
  <si>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</si>
  <si>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</si>
  <si>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</si>
  <si>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</si>
  <si>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</si>
  <si>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</si>
  <si>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</si>
  <si>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</si>
  <si>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</si>
  <si>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</si>
  <si>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</si>
  <si>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</si>
  <si>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</si>
  <si>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</si>
  <si>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</si>
  <si>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</si>
  <si>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</si>
  <si>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</si>
  <si>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</si>
  <si>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</si>
  <si>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</si>
  <si>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</si>
  <si>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</si>
  <si>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</si>
  <si>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</si>
  <si>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</si>
  <si>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</si>
  <si>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</si>
  <si>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</si>
  <si>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</si>
  <si>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</si>
  <si>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</si>
  <si>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</si>
  <si>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</si>
  <si>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</si>
  <si>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</si>
  <si>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</si>
  <si>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</si>
  <si>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</si>
  <si>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</si>
  <si>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</si>
  <si>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</si>
  <si>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</si>
  <si>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</si>
  <si>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</si>
  <si>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</si>
  <si>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</si>
  <si>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</si>
  <si>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</si>
  <si>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</si>
  <si>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</si>
  <si>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</si>
  <si>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</si>
  <si>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</si>
  <si>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</si>
  <si>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</si>
  <si>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</si>
  <si>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</si>
  <si>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</si>
  <si>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</si>
  <si>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</si>
  <si>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</si>
  <si>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</si>
  <si>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</si>
  <si>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</si>
  <si>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</si>
  <si>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</si>
  <si>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</si>
  <si>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</si>
  <si>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</si>
  <si>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</si>
  <si>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</si>
  <si>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</si>
  <si>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</si>
  <si>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</si>
  <si>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</si>
  <si>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</si>
  <si>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</si>
  <si>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</si>
  <si>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</si>
  <si>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</si>
  <si>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</si>
  <si>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</si>
  <si>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</si>
  <si>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</si>
  <si>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</si>
  <si>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</si>
  <si>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</si>
  <si>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</si>
  <si>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</si>
  <si>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</si>
  <si>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</si>
  <si>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</si>
  <si>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</si>
  <si>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</si>
  <si>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</si>
  <si>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</si>
  <si>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</si>
  <si>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</si>
  <si>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</si>
  <si>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</si>
  <si>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</si>
  <si>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</si>
  <si>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</si>
  <si>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</si>
  <si>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</si>
  <si>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</si>
  <si>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</si>
  <si>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</si>
  <si>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</si>
  <si>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</si>
  <si>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</si>
  <si>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</si>
  <si>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</si>
  <si>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</si>
  <si>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</si>
  <si>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</si>
  <si>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</si>
  <si>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</si>
  <si>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</si>
  <si>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</si>
  <si>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</si>
  <si>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</si>
  <si>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</si>
  <si>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</si>
  <si>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</si>
  <si>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</si>
  <si>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</si>
  <si>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</si>
  <si>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</si>
  <si>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</si>
  <si>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</si>
  <si>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</si>
  <si>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</si>
  <si>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</si>
  <si>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</si>
  <si>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</si>
  <si>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</si>
  <si>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</si>
  <si>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</si>
  <si>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</si>
  <si>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</si>
  <si>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</si>
  <si>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</si>
  <si>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</si>
  <si>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</si>
  <si>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</si>
  <si>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</si>
  <si>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</si>
  <si>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</si>
  <si>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</si>
  <si>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</si>
  <si>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</si>
  <si>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</si>
  <si>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</si>
  <si>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</si>
  <si>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</si>
  <si>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</si>
  <si>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</si>
  <si>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</si>
  <si>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</si>
  <si>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</si>
  <si>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</si>
  <si>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</si>
  <si>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</si>
  <si>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</si>
  <si>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</si>
  <si>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</si>
  <si>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</si>
  <si>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</si>
  <si>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</si>
  <si>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</si>
  <si>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</si>
  <si>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</si>
  <si>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</si>
  <si>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</si>
  <si>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</si>
  <si>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</si>
  <si>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</si>
  <si>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</si>
  <si>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</si>
  <si>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</si>
  <si>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</si>
  <si>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</si>
  <si>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</si>
  <si>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</si>
  <si>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</si>
  <si>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</si>
  <si>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</si>
  <si>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</si>
  <si>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</si>
  <si>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</si>
  <si>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</si>
  <si>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</si>
  <si>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</si>
  <si>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</si>
  <si>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</si>
  <si>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</si>
  <si>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</si>
  <si>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</si>
  <si>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</si>
  <si>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</si>
  <si>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</si>
  <si>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</si>
  <si>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</si>
  <si>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</si>
  <si>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</si>
  <si>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</si>
  <si>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</si>
  <si>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</si>
  <si>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</si>
  <si>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</si>
  <si>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</si>
  <si>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</si>
  <si>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</si>
  <si>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</si>
  <si>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</si>
  <si>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</si>
  <si>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</si>
  <si>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</si>
  <si>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</si>
  <si>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</si>
  <si>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</si>
  <si>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</si>
  <si>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</si>
  <si>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</si>
  <si>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</si>
  <si>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</si>
  <si>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</si>
  <si>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</si>
  <si>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</si>
  <si>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</si>
  <si>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</si>
  <si>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</si>
  <si>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</si>
  <si>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</si>
  <si>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</si>
  <si>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</si>
  <si>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</si>
  <si>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</si>
  <si>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</si>
  <si>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</si>
  <si>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</si>
  <si>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</si>
  <si>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</si>
  <si>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</si>
  <si>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</si>
  <si>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</si>
  <si>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</si>
  <si>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</si>
  <si>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</si>
  <si>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</si>
  <si>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</si>
  <si>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</si>
  <si>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</si>
  <si>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</si>
  <si>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</si>
  <si>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</si>
  <si>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</si>
  <si>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</si>
  <si>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</si>
  <si>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</si>
  <si>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</si>
  <si>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</si>
  <si>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</si>
  <si>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</si>
  <si>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</si>
  <si>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</si>
  <si>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</si>
  <si>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</si>
  <si>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</si>
  <si>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</si>
  <si>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</si>
  <si>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</si>
  <si>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</si>
  <si>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</si>
  <si>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</si>
  <si>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</si>
  <si>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</si>
  <si>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</si>
  <si>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</si>
  <si>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</si>
  <si>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</si>
  <si>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</si>
  <si>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</si>
  <si>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</si>
  <si>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</si>
  <si>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</si>
  <si>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</si>
  <si>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</si>
  <si>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</si>
  <si>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</si>
  <si>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</si>
  <si>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</si>
  <si>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</si>
  <si>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</si>
  <si>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</si>
  <si>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</si>
  <si>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</si>
  <si>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</si>
  <si>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</si>
  <si>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</si>
  <si>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</si>
  <si>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</si>
  <si>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</si>
  <si>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</si>
  <si>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</si>
  <si>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</si>
  <si>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</si>
  <si>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</si>
  <si>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</si>
  <si>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</si>
  <si>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</si>
  <si>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</si>
  <si>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</si>
  <si>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</si>
  <si>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</si>
  <si>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</si>
  <si>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</si>
  <si>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</si>
  <si>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</si>
  <si>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</si>
  <si>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</si>
  <si>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</si>
  <si>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</si>
  <si>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</si>
  <si>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</si>
  <si>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</si>
  <si>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</si>
  <si>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</si>
  <si>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</si>
  <si>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</si>
  <si>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</si>
  <si>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</si>
  <si>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</si>
  <si>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</si>
  <si>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</si>
  <si>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</si>
  <si>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</si>
  <si>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</si>
  <si>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</si>
  <si>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</si>
  <si>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</si>
  <si>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</si>
  <si>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</si>
  <si>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</si>
  <si>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</si>
  <si>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</si>
  <si>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</si>
  <si>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</si>
  <si>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</si>
  <si>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</si>
  <si>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</si>
  <si>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</si>
  <si>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</si>
  <si>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</si>
  <si>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</si>
  <si>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</si>
  <si>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</si>
  <si>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</si>
  <si>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</si>
  <si>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</si>
  <si>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</si>
  <si>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</si>
  <si>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</si>
  <si>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</si>
  <si>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</si>
  <si>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</si>
  <si>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</si>
  <si>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</si>
  <si>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</si>
  <si>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</si>
  <si>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</si>
  <si>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</si>
  <si>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</si>
  <si>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</si>
  <si>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</si>
  <si>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</si>
  <si>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</si>
  <si>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</si>
  <si>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</si>
  <si>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</si>
  <si>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</si>
  <si>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</si>
  <si>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</si>
  <si>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</si>
  <si>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</si>
  <si>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</si>
  <si>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</si>
  <si>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</si>
  <si>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</si>
  <si>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</si>
  <si>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</si>
  <si>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</si>
  <si>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</si>
  <si>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</si>
  <si>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</si>
  <si>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</si>
  <si>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</si>
  <si>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</si>
  <si>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</si>
  <si>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</si>
  <si>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</si>
  <si>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</si>
  <si>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</si>
  <si>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</si>
  <si>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</si>
  <si>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</si>
  <si>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</si>
  <si>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</si>
  <si>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</si>
  <si>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</si>
  <si>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</si>
  <si>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</si>
  <si>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</si>
  <si>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</si>
  <si>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</si>
  <si>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</si>
  <si>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</si>
  <si>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</si>
  <si>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</si>
  <si>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</si>
  <si>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</si>
  <si>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</si>
  <si>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</si>
  <si>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</si>
  <si>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</si>
  <si>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</si>
  <si>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</si>
  <si>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</si>
  <si>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</si>
  <si>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</si>
  <si>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</si>
  <si>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</si>
  <si>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</si>
  <si>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</si>
  <si>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</si>
  <si>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</si>
  <si>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</si>
  <si>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</si>
  <si>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</si>
  <si>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</si>
  <si>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</si>
  <si>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</si>
  <si>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</si>
  <si>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</si>
  <si>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</si>
  <si>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</si>
  <si>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</si>
  <si>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</si>
  <si>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</si>
  <si>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</si>
  <si>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</si>
  <si>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</si>
  <si>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</si>
  <si>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</si>
  <si>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</si>
  <si>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</si>
  <si>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</si>
  <si>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</si>
  <si>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</si>
  <si>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</si>
  <si>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</si>
  <si>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</si>
  <si>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</si>
  <si>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</si>
  <si>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</si>
  <si>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</si>
  <si>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</si>
  <si>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</si>
  <si>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</si>
  <si>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</si>
  <si>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</si>
  <si>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</si>
  <si>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</si>
  <si>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</si>
  <si>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</si>
  <si>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</si>
  <si>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</si>
  <si>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</si>
  <si>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</si>
  <si>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</si>
  <si>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</si>
  <si>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</si>
  <si>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</si>
  <si>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</si>
  <si>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</si>
  <si>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</si>
  <si>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</si>
  <si>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</si>
  <si>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</si>
  <si>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</si>
  <si>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</si>
  <si>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</si>
  <si>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</si>
  <si>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</si>
  <si>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</si>
  <si>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</si>
  <si>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</si>
  <si>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</si>
  <si>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</si>
  <si>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</si>
  <si>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</si>
  <si>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</si>
  <si>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</si>
  <si>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</si>
  <si>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</si>
  <si>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</si>
  <si>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</si>
  <si>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</si>
  <si>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</si>
  <si>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</si>
  <si>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</si>
  <si>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</si>
  <si>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</si>
  <si>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</si>
  <si>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</si>
  <si>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</si>
  <si>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</si>
  <si>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</si>
  <si>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</si>
  <si>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</si>
  <si>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</si>
  <si>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</si>
  <si>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</si>
  <si>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</si>
  <si>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</si>
  <si>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</si>
  <si>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</si>
  <si>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</si>
  <si>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</si>
  <si>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</si>
  <si>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</si>
  <si>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</si>
  <si>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</si>
  <si>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</si>
  <si>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</si>
  <si>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</si>
  <si>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</si>
  <si>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</si>
  <si>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</si>
  <si>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</si>
  <si>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</si>
  <si>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</si>
  <si>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</si>
  <si>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</si>
  <si>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</si>
  <si>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</si>
  <si>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</si>
  <si>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</si>
  <si>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</si>
  <si>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</si>
  <si>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</si>
  <si>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</si>
  <si>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</si>
  <si>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</si>
  <si>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</si>
  <si>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</si>
  <si>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</si>
  <si>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</si>
  <si>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</si>
  <si>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</si>
  <si>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</si>
  <si>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</si>
  <si>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</si>
  <si>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</si>
  <si>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</si>
  <si>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</si>
  <si>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</si>
  <si>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</si>
  <si>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</si>
  <si>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</si>
  <si>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</si>
  <si>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</si>
  <si>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</si>
  <si>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</si>
  <si>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</si>
  <si>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</si>
  <si>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</si>
  <si>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</si>
  <si>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</si>
  <si>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</si>
  <si>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</si>
  <si>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</si>
  <si>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</si>
  <si>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</si>
  <si>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</si>
  <si>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</si>
  <si>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</si>
  <si>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</si>
  <si>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</si>
  <si>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</si>
  <si>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</si>
  <si>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</si>
  <si>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</si>
  <si>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</si>
  <si>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</si>
  <si>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</si>
  <si>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</si>
  <si>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</si>
  <si>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</si>
  <si>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</si>
  <si>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</si>
  <si>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</si>
  <si>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</si>
  <si>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</si>
  <si>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</si>
  <si>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</si>
  <si>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</si>
  <si>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</si>
  <si>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</si>
  <si>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</si>
  <si>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</si>
  <si>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</si>
  <si>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</si>
  <si>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</si>
  <si>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</si>
  <si>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</si>
  <si>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</si>
  <si>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</si>
  <si>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</si>
  <si>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</si>
  <si>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</si>
  <si>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</si>
  <si>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</si>
  <si>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</si>
  <si>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</si>
  <si>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</si>
  <si>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</si>
  <si>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</si>
  <si>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</si>
  <si>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</si>
  <si>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</si>
  <si>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</si>
  <si>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</si>
  <si>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</si>
  <si>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</si>
  <si>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</si>
  <si>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</si>
  <si>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</si>
  <si>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</si>
  <si>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</si>
  <si>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</si>
  <si>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</si>
  <si>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</si>
  <si>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</si>
  <si>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</si>
  <si>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</si>
  <si>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</si>
  <si>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</si>
  <si>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</si>
  <si>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</si>
  <si>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</si>
  <si>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</si>
  <si>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</si>
  <si>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</si>
  <si>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</si>
  <si>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</si>
  <si>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</si>
  <si>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</si>
  <si>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</si>
  <si>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</si>
  <si>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</si>
  <si>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</si>
  <si>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</si>
  <si>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</si>
  <si>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</si>
  <si>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</si>
  <si>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</si>
  <si>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</si>
  <si>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</si>
  <si>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</si>
  <si>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</si>
  <si>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</si>
  <si>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</si>
  <si>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</si>
  <si>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</si>
  <si>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</si>
  <si>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</si>
  <si>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</si>
  <si>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</si>
  <si>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</si>
  <si>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</si>
  <si>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</si>
  <si>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</si>
  <si>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</si>
  <si>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</si>
  <si>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</si>
  <si>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</si>
  <si>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</si>
  <si>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</si>
  <si>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</si>
  <si>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</si>
  <si>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</si>
  <si>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</si>
  <si>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</si>
  <si>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</si>
  <si>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</si>
  <si>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</si>
  <si>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</si>
  <si>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</si>
  <si>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</si>
  <si>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</si>
  <si>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</si>
  <si>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</si>
  <si>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</si>
  <si>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</si>
  <si>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</si>
  <si>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</si>
  <si>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</si>
  <si>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</si>
  <si>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</si>
  <si>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</si>
  <si>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</si>
  <si>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</si>
  <si>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</si>
  <si>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</si>
  <si>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</si>
  <si>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</si>
  <si>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</si>
  <si>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</si>
  <si>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</si>
  <si>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</si>
  <si>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</si>
  <si>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</si>
  <si>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</si>
  <si>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</si>
  <si>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</si>
  <si>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</si>
  <si>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</si>
  <si>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</si>
  <si>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</si>
  <si>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</si>
  <si>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</si>
  <si>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</si>
  <si>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</si>
  <si>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</si>
  <si>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</si>
  <si>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</si>
  <si>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</si>
  <si>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</si>
  <si>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</si>
  <si>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</si>
  <si>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</si>
  <si>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</si>
  <si>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</si>
  <si>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</si>
  <si>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</si>
  <si>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</si>
  <si>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</si>
  <si>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</si>
  <si>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</si>
  <si>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</si>
  <si>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</si>
  <si>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</si>
  <si>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</si>
  <si>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</si>
  <si>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</si>
  <si>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</si>
  <si>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</si>
  <si>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</si>
  <si>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</si>
  <si>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</si>
  <si>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</si>
  <si>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</si>
  <si>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</si>
  <si>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</si>
  <si>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</si>
  <si>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</si>
  <si>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</si>
  <si>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</si>
  <si>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</si>
  <si>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</si>
  <si>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</si>
  <si>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</si>
  <si>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</si>
  <si>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</si>
  <si>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</si>
  <si>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</si>
  <si>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</si>
  <si>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</si>
  <si>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</si>
  <si>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</si>
  <si>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</si>
  <si>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</si>
  <si>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</si>
  <si>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</si>
  <si>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</si>
  <si>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</si>
  <si>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</si>
  <si>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</si>
  <si>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</si>
  <si>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</si>
  <si>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</si>
  <si>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</si>
  <si>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</si>
  <si>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</si>
  <si>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</si>
  <si>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</si>
  <si>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</si>
  <si>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</si>
  <si>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</si>
  <si>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</si>
  <si>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</si>
  <si>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</si>
  <si>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</si>
  <si>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</si>
  <si>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</si>
  <si>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</si>
  <si>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</si>
  <si>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</si>
  <si>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</si>
  <si>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</si>
  <si>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</si>
  <si>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</si>
  <si>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</si>
  <si>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</si>
  <si>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</si>
  <si>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</si>
  <si>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</si>
  <si>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</si>
  <si>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</si>
  <si>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</si>
  <si>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</si>
  <si>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</si>
  <si>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</si>
  <si>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</si>
  <si>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</si>
  <si>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</si>
  <si>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</si>
  <si>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</si>
  <si>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</si>
  <si>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</si>
  <si>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</si>
  <si>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</si>
  <si>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</si>
  <si>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</si>
  <si>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</si>
  <si>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</si>
  <si>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</si>
  <si>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</si>
  <si>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</si>
  <si>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</si>
  <si>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</si>
  <si>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</si>
  <si>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</si>
  <si>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</si>
  <si>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</si>
  <si>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</si>
  <si>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</si>
  <si>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</si>
  <si>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</si>
  <si>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</si>
  <si>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</si>
  <si>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</si>
  <si>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</si>
  <si>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</si>
  <si>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</si>
  <si>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</si>
  <si>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</si>
  <si>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</si>
  <si>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</si>
  <si>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</si>
  <si>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</si>
  <si>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</si>
  <si>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</si>
  <si>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</si>
  <si>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</si>
  <si>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</si>
  <si>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</si>
  <si>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</si>
  <si>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</si>
  <si>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</si>
  <si>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</si>
  <si>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</si>
  <si>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</si>
  <si>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</si>
  <si>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</si>
  <si>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</si>
  <si>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</si>
  <si>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</si>
  <si>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</si>
  <si>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</si>
  <si>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</si>
  <si>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</si>
  <si>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</si>
  <si>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</si>
  <si>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</si>
  <si>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</si>
  <si>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</si>
  <si>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</si>
  <si>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</si>
  <si>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</si>
  <si>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</si>
  <si>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</si>
  <si>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</si>
  <si>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</si>
  <si>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</si>
  <si>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</si>
  <si>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</si>
  <si>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</si>
  <si>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</si>
  <si>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</si>
  <si>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</si>
  <si>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</si>
  <si>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</si>
  <si>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</si>
  <si>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</si>
  <si>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</si>
  <si>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</si>
  <si>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</si>
  <si>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</si>
  <si>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</si>
  <si>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</si>
  <si>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</si>
  <si>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</si>
  <si>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</si>
  <si>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</si>
  <si>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</si>
  <si>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</si>
  <si>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</si>
  <si>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</si>
  <si>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</si>
  <si>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</si>
  <si>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</si>
  <si>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</si>
  <si>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</si>
  <si>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</si>
  <si>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</si>
  <si>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</si>
  <si>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</si>
  <si>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</si>
  <si>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</si>
  <si>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</si>
  <si>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</si>
  <si>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</si>
  <si>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</si>
  <si>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</si>
  <si>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</si>
  <si>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</si>
  <si>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</si>
  <si>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</si>
  <si>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</si>
  <si>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</si>
  <si>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</si>
  <si>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</si>
  <si>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</si>
  <si>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</si>
  <si>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</si>
  <si>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</si>
  <si>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</si>
  <si>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</si>
  <si>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</si>
  <si>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</si>
  <si>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</si>
  <si>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</si>
  <si>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</si>
  <si>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</si>
  <si>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</si>
  <si>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</si>
  <si>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</si>
  <si>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</si>
  <si>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</si>
  <si>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</si>
  <si>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</si>
  <si>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</si>
  <si>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</si>
  <si>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</si>
  <si>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</si>
  <si>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</si>
  <si>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</si>
  <si>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</si>
  <si>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</si>
  <si>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</si>
  <si>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</si>
  <si>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</si>
  <si>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</si>
  <si>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</si>
  <si>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</si>
  <si>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</si>
  <si>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</si>
  <si>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</si>
  <si>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</si>
  <si>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</si>
  <si>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</si>
  <si>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</si>
  <si>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</si>
  <si>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</si>
  <si>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</si>
  <si>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</si>
  <si>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</si>
  <si>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</si>
  <si>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</si>
  <si>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</si>
  <si>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</si>
  <si>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</si>
  <si>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</si>
  <si>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</si>
  <si>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</si>
  <si>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</si>
  <si>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</si>
  <si>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</si>
  <si>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</si>
  <si>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</si>
  <si>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</si>
  <si>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</si>
  <si>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</si>
  <si>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</si>
  <si>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</si>
  <si>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</si>
  <si>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</si>
  <si>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</si>
  <si>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</si>
  <si>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</si>
  <si>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</si>
  <si>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</si>
  <si>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</si>
  <si>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</si>
  <si>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</si>
  <si>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</si>
  <si>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</si>
  <si>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</si>
  <si>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</si>
  <si>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</si>
  <si>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</si>
  <si>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</si>
  <si>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</si>
  <si>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</si>
  <si>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</si>
  <si>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</si>
  <si>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</si>
  <si>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</si>
  <si>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</si>
  <si>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</si>
  <si>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</si>
  <si>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</si>
  <si>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</si>
  <si>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</si>
  <si>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</si>
  <si>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</si>
  <si>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</si>
  <si>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</si>
  <si>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</si>
  <si>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</si>
  <si>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</si>
  <si>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</si>
  <si>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</si>
  <si>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</si>
  <si>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</si>
  <si>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</si>
  <si>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</si>
  <si>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</si>
  <si>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</si>
  <si>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</si>
  <si>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</si>
  <si>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</si>
  <si>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</si>
  <si>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</si>
  <si>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</si>
  <si>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</si>
  <si>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</si>
  <si>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</si>
  <si>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</si>
  <si>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</si>
  <si>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</si>
  <si>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</si>
  <si>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</si>
  <si>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</si>
  <si>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</si>
  <si>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</si>
  <si>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</si>
  <si>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</si>
  <si>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</si>
  <si>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</si>
  <si>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</si>
  <si>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</si>
  <si>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</si>
  <si>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</si>
  <si>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</si>
  <si>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</si>
  <si>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</si>
  <si>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</si>
  <si>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</si>
  <si>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</si>
  <si>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</si>
  <si>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</si>
  <si>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</si>
  <si>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</si>
  <si>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</si>
  <si>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</si>
  <si>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</si>
  <si>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</si>
  <si>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</si>
  <si>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</si>
  <si>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</si>
  <si>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</si>
  <si>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</si>
  <si>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</si>
  <si>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</si>
  <si>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</si>
  <si>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</si>
  <si>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</si>
  <si>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</si>
  <si>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</si>
  <si>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</si>
  <si>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</si>
  <si>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</si>
  <si>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</si>
  <si>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</si>
  <si>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</si>
  <si>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</si>
  <si>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</si>
  <si>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</si>
  <si>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</si>
  <si>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</si>
  <si>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</si>
  <si>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</si>
  <si>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</si>
  <si>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</si>
  <si>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</si>
  <si>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</si>
  <si>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</si>
  <si>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</si>
  <si>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</si>
  <si>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</si>
  <si>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</si>
  <si>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</si>
  <si>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</si>
  <si>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</si>
  <si>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</si>
  <si>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</si>
  <si>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</si>
  <si>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</si>
  <si>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</si>
  <si>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</si>
  <si>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</si>
  <si>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</si>
  <si>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</si>
  <si>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</si>
  <si>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</si>
  <si>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</si>
  <si>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</si>
  <si>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</si>
  <si>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</si>
  <si>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</si>
  <si>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</si>
  <si>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</si>
  <si>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</si>
  <si>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</si>
  <si>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</si>
  <si>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</si>
  <si>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</si>
  <si>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</si>
  <si>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</si>
  <si>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</si>
  <si>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</si>
  <si>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</si>
  <si>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</si>
  <si>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</si>
  <si>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</si>
  <si>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</si>
  <si>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</si>
  <si>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</si>
  <si>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</si>
  <si>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</si>
  <si>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</si>
  <si>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</si>
  <si>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</si>
  <si>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</si>
  <si>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</si>
  <si>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</si>
  <si>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</si>
  <si>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</si>
  <si>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</si>
  <si>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</si>
  <si>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</si>
  <si>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</si>
  <si>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</si>
  <si>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</si>
  <si>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</si>
  <si>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</si>
  <si>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</si>
  <si>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</si>
  <si>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</si>
  <si>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</si>
  <si>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</si>
  <si>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</si>
  <si>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</si>
  <si>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</si>
  <si>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</si>
  <si>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</si>
  <si>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</si>
  <si>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</si>
  <si>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</si>
  <si>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</si>
  <si>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</si>
  <si>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</si>
  <si>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</si>
  <si>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</si>
  <si>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</si>
  <si>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</si>
  <si>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</si>
  <si>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</si>
  <si>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</si>
  <si>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</si>
  <si>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</si>
  <si>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</si>
  <si>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</si>
  <si>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</si>
  <si>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</si>
  <si>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</si>
  <si>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</si>
  <si>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</si>
  <si>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</si>
  <si>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</si>
  <si>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</si>
  <si>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</si>
  <si>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</si>
  <si>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</si>
  <si>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</si>
  <si>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</si>
  <si>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</si>
  <si>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</si>
  <si>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</si>
  <si>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</si>
  <si>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</si>
  <si>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</si>
  <si>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</si>
  <si>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</si>
  <si>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</si>
  <si>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</si>
  <si>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</si>
  <si>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</si>
  <si>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</si>
  <si>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</si>
  <si>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</si>
  <si>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</si>
  <si>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</si>
  <si>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</si>
  <si>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</si>
  <si>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</si>
  <si>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</si>
  <si>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</si>
  <si>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</si>
  <si>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</si>
  <si>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</si>
  <si>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</si>
  <si>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</si>
  <si>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</si>
  <si>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</si>
  <si>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</si>
  <si>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</si>
  <si>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</si>
  <si>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</si>
  <si>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</si>
  <si>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</si>
  <si>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</si>
  <si>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</si>
  <si>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</si>
  <si>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</si>
  <si>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</si>
  <si>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</si>
  <si>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</si>
  <si>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</si>
  <si>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</si>
  <si>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</si>
  <si>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</si>
  <si>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</si>
  <si>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</si>
  <si>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</si>
  <si>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</si>
  <si>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</si>
  <si>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</si>
  <si>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</si>
  <si>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</si>
  <si>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</si>
  <si>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</si>
  <si>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</si>
  <si>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</si>
  <si>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</si>
  <si>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</si>
  <si>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</si>
  <si>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</si>
  <si>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</si>
  <si>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</si>
  <si>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</si>
  <si>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</si>
  <si>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</si>
  <si>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</si>
  <si>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</si>
  <si>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</si>
  <si>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</si>
  <si>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</si>
  <si>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</si>
  <si>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</si>
  <si>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</si>
  <si>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</si>
  <si>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</si>
  <si>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</si>
  <si>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</si>
  <si>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</si>
  <si>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</si>
  <si>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</si>
  <si>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</si>
  <si>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</si>
  <si>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</si>
  <si>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</si>
  <si>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</si>
  <si>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</si>
  <si>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</si>
  <si>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</si>
  <si>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</si>
  <si>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</si>
  <si>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</si>
  <si>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</si>
  <si>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</si>
  <si>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</si>
  <si>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</si>
  <si>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</si>
  <si>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</si>
  <si>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</si>
  <si>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</si>
  <si>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</si>
  <si>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</si>
  <si>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</si>
  <si>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</si>
  <si>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</si>
  <si>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</si>
  <si>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</si>
  <si>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</si>
  <si>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</si>
  <si>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</si>
  <si>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</si>
  <si>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</si>
  <si>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</si>
  <si>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</si>
  <si>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</si>
  <si>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</si>
  <si>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</si>
  <si>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</si>
  <si>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</si>
  <si>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</si>
  <si>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</si>
  <si>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</si>
  <si>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</si>
  <si>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</si>
  <si>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</si>
  <si>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</si>
  <si>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</si>
  <si>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</si>
  <si>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</si>
  <si>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</si>
  <si>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</si>
  <si>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</si>
  <si>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</si>
  <si>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</si>
  <si>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</si>
  <si>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</si>
  <si>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</si>
  <si>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</si>
  <si>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</si>
  <si>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</si>
  <si>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</si>
  <si>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</si>
  <si>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</si>
  <si>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</si>
  <si>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</si>
  <si>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</si>
  <si>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</si>
  <si>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</si>
  <si>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</si>
  <si>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</si>
  <si>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</si>
  <si>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</si>
  <si>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</si>
  <si>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</si>
  <si>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</si>
  <si>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</si>
  <si>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</si>
  <si>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</si>
  <si>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</si>
  <si>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</si>
  <si>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</si>
  <si>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</si>
  <si>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</si>
  <si>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</si>
  <si>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</si>
  <si>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</si>
  <si>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</si>
  <si>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</si>
  <si>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</si>
  <si>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</si>
  <si>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</si>
  <si>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</si>
  <si>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</si>
  <si>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</si>
  <si>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</si>
  <si>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</si>
  <si>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</si>
  <si>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</si>
  <si>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</si>
  <si>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</si>
  <si>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</si>
  <si>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</si>
  <si>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</si>
  <si>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</si>
  <si>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</si>
  <si>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</si>
  <si>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</si>
  <si>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</si>
  <si>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</si>
  <si>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</si>
  <si>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</si>
  <si>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</si>
  <si>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</si>
  <si>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</si>
  <si>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</si>
  <si>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</si>
  <si>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</si>
  <si>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</si>
  <si>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</si>
  <si>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</si>
  <si>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</si>
  <si>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</si>
  <si>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</si>
  <si>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</si>
  <si>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</si>
  <si>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</si>
  <si>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</si>
  <si>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</si>
  <si>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</si>
  <si>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</si>
  <si>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</si>
  <si>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</si>
  <si>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</si>
  <si>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</si>
  <si>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</si>
  <si>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</si>
  <si>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</si>
  <si>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</si>
  <si>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</si>
  <si>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</si>
  <si>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</si>
  <si>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</si>
  <si>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</si>
  <si>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</si>
  <si>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</si>
  <si>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</si>
  <si>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</si>
  <si>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</si>
  <si>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</si>
  <si>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</si>
  <si>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</si>
  <si>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</si>
  <si>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</si>
  <si>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</si>
  <si>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</si>
  <si>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</si>
  <si>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</si>
  <si>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</si>
  <si>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</si>
  <si>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</si>
  <si>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</si>
  <si>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</si>
  <si>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</si>
  <si>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</si>
  <si>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</si>
  <si>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</si>
  <si>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</si>
  <si>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</si>
  <si>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</si>
  <si>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</si>
  <si>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</si>
  <si>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</si>
  <si>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</si>
  <si>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</si>
  <si>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</si>
  <si>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</si>
  <si>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</si>
  <si>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</si>
  <si>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</si>
  <si>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</si>
  <si>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</si>
  <si>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</si>
  <si>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</si>
  <si>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</si>
  <si>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</si>
  <si>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</si>
  <si>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</si>
  <si>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</si>
  <si>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</si>
  <si>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</si>
  <si>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</si>
  <si>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</si>
  <si>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</si>
  <si>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</si>
  <si>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</si>
  <si>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</si>
  <si>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</si>
  <si>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</si>
  <si>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</si>
  <si>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</si>
  <si>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</si>
  <si>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</si>
  <si>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</si>
  <si>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</si>
  <si>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</si>
  <si>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</si>
  <si>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</si>
  <si>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</si>
  <si>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</si>
  <si>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</si>
  <si>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</si>
  <si>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</si>
  <si>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</si>
  <si>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</si>
  <si>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</si>
  <si>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</si>
  <si>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</si>
  <si>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</si>
  <si>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</si>
  <si>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</si>
  <si>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</si>
  <si>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</si>
  <si>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</si>
  <si>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</si>
  <si>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</si>
  <si>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</si>
  <si>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</si>
  <si>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</si>
  <si>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</si>
  <si>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</si>
  <si>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</si>
  <si>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</si>
  <si>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</si>
  <si>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</si>
  <si>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</si>
  <si>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</si>
  <si>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</si>
  <si>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</si>
  <si>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</si>
  <si>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</si>
  <si>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</si>
  <si>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</si>
  <si>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</si>
  <si>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</si>
  <si>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</si>
  <si>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</si>
  <si>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</si>
  <si>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</si>
  <si>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</si>
  <si>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</si>
  <si>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</si>
  <si>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</si>
  <si>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</si>
  <si>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</si>
  <si>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</si>
  <si>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</si>
  <si>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</si>
  <si>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</si>
  <si>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</si>
  <si>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</si>
  <si>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</si>
  <si>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</si>
  <si>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</si>
  <si>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</si>
  <si>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</si>
  <si>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</si>
  <si>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</si>
  <si>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</si>
  <si>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</si>
  <si>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</si>
  <si>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</si>
  <si>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</si>
  <si>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</si>
  <si>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</si>
  <si>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</si>
  <si>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</si>
  <si>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</si>
  <si>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</si>
  <si>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</si>
  <si>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</si>
  <si>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</si>
  <si>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</si>
  <si>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</si>
  <si>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</si>
  <si>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</si>
  <si>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</si>
  <si>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</si>
  <si>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</si>
  <si>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</si>
  <si>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</si>
  <si>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</si>
  <si>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</si>
  <si>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</si>
  <si>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</si>
  <si>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</si>
  <si>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</si>
  <si>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</si>
  <si>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</si>
  <si>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</si>
  <si>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</si>
  <si>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</si>
  <si>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</si>
  <si>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</si>
  <si>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</si>
  <si>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</si>
  <si>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</si>
  <si>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</si>
  <si>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</si>
  <si>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</si>
  <si>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</si>
  <si>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</si>
  <si>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</si>
  <si>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</si>
  <si>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</si>
  <si>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</si>
  <si>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</si>
  <si>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</si>
  <si>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</si>
  <si>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</si>
  <si>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</si>
  <si>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</si>
  <si>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</si>
  <si>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</si>
  <si>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</si>
  <si>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</si>
  <si>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</si>
  <si>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</si>
  <si>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</si>
  <si>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</si>
  <si>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</si>
  <si>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</si>
  <si>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</si>
  <si>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</si>
  <si>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</si>
  <si>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</si>
  <si>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</si>
  <si>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</si>
  <si>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</si>
  <si>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</si>
  <si>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</si>
  <si>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</si>
  <si>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</si>
  <si>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</si>
  <si>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</si>
  <si>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</si>
  <si>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</si>
  <si>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</si>
  <si>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</si>
  <si>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</si>
  <si>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</si>
  <si>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</si>
  <si>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</si>
  <si>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</si>
  <si>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</si>
  <si>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</si>
  <si>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</si>
  <si>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</si>
  <si>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</si>
  <si>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</si>
  <si>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</si>
  <si>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</si>
  <si>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</si>
  <si>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</si>
  <si>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</si>
  <si>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</si>
  <si>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</si>
  <si>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</si>
  <si>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</si>
  <si>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</si>
  <si>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</si>
  <si>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</si>
  <si>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</si>
  <si>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</si>
  <si>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</si>
  <si>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</si>
  <si>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</si>
  <si>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</si>
  <si>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</si>
  <si>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</si>
  <si>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</si>
  <si>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</si>
  <si>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</si>
  <si>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</si>
  <si>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</si>
  <si>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</si>
  <si>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</si>
  <si>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</si>
  <si>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</si>
  <si>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</si>
  <si>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</si>
  <si>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</si>
  <si>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</si>
  <si>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</si>
  <si>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</si>
  <si>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</si>
  <si>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</si>
  <si>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</si>
  <si>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</si>
  <si>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</si>
  <si>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</si>
  <si>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</si>
  <si>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</si>
  <si>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</si>
  <si>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</si>
  <si>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</si>
  <si>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</si>
  <si>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</si>
  <si>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</si>
  <si>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</si>
  <si>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</si>
  <si>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</si>
  <si>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</si>
  <si>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</si>
  <si>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</si>
  <si>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</si>
  <si>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</si>
  <si>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</si>
  <si>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</si>
  <si>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</si>
  <si>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</si>
  <si>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</si>
  <si>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</si>
  <si>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</si>
  <si>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</si>
  <si>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</si>
  <si>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</si>
  <si>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</si>
  <si>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</si>
  <si>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</si>
  <si>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</si>
  <si>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</si>
  <si>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</si>
  <si>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</si>
  <si>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</si>
  <si>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</si>
  <si>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</si>
  <si>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</si>
  <si>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</si>
  <si>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</si>
  <si>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</si>
  <si>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</si>
  <si>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</si>
  <si>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</si>
  <si>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</si>
  <si>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</si>
  <si>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</si>
  <si>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</si>
  <si>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</si>
  <si>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</si>
  <si>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</si>
  <si>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</si>
  <si>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</si>
  <si>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</si>
  <si>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</si>
  <si>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</si>
  <si>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</si>
  <si>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</si>
  <si>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</si>
  <si>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</si>
  <si>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</si>
  <si>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</si>
  <si>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</si>
  <si>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</si>
  <si>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</si>
  <si>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</si>
  <si>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</si>
  <si>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</si>
  <si>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</si>
  <si>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</si>
  <si>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</si>
  <si>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</si>
  <si>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</si>
  <si>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</si>
  <si>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</si>
  <si>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</si>
  <si>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</si>
  <si>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</si>
  <si>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</si>
  <si>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</si>
  <si>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</si>
  <si>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</si>
  <si>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</si>
  <si>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</si>
  <si>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</si>
  <si>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</si>
  <si>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</si>
  <si>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</si>
  <si>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</si>
  <si>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</si>
  <si>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</si>
  <si>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</si>
  <si>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</si>
  <si>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</si>
  <si>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</si>
  <si>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</si>
  <si>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</si>
  <si>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</si>
  <si>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</si>
  <si>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</si>
  <si>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</si>
  <si>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</si>
  <si>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</si>
  <si>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</si>
  <si>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</si>
  <si>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</si>
  <si>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</si>
  <si>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</si>
  <si>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</si>
  <si>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</si>
  <si>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</si>
  <si>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</si>
  <si>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</si>
  <si>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</si>
  <si>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</si>
  <si>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</si>
  <si>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</si>
  <si>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</si>
  <si>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</si>
  <si>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</si>
  <si>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</si>
  <si>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</si>
  <si>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</si>
  <si>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</si>
  <si>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</si>
  <si>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</si>
  <si>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</si>
  <si>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</si>
  <si>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</si>
  <si>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</si>
  <si>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</si>
  <si>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</si>
  <si>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</si>
  <si>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</si>
  <si>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</si>
  <si>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</si>
  <si>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</si>
  <si>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</si>
  <si>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</si>
  <si>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</si>
  <si>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</si>
  <si>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</si>
  <si>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</si>
  <si>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</si>
  <si>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</si>
  <si>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</si>
  <si>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</si>
  <si>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</si>
  <si>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</si>
  <si>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</si>
  <si>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</si>
  <si>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</si>
  <si>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</si>
  <si>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</si>
  <si>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</si>
  <si>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</si>
  <si>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</si>
  <si>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</si>
  <si>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</si>
  <si>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</si>
  <si>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</si>
  <si>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</si>
  <si>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</si>
  <si>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</si>
  <si>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</si>
  <si>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</si>
  <si>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</si>
  <si>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</si>
  <si>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</si>
  <si>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</si>
  <si>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</si>
  <si>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</si>
  <si>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</si>
  <si>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</si>
  <si>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</si>
  <si>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</si>
  <si>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</si>
  <si>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</si>
  <si>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</si>
  <si>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</si>
  <si>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</si>
  <si>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</si>
  <si>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</si>
  <si>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</si>
  <si>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</si>
  <si>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</si>
  <si>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</si>
  <si>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</si>
  <si>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</si>
  <si>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</si>
  <si>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</si>
  <si>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</si>
  <si>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</si>
  <si>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</si>
  <si>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</si>
  <si>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</si>
  <si>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</si>
  <si>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</si>
  <si>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</si>
  <si>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</si>
  <si>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</si>
  <si>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</si>
  <si>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</si>
  <si>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</si>
  <si>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</si>
  <si>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</si>
  <si>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</si>
  <si>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</si>
  <si>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</si>
  <si>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</si>
  <si>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</si>
  <si>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</si>
  <si>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</si>
  <si>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</si>
  <si>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</si>
  <si>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</si>
  <si>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</si>
  <si>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</si>
  <si>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</si>
  <si>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</si>
  <si>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</si>
  <si>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</si>
  <si>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</si>
  <si>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</si>
  <si>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</si>
  <si>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</si>
  <si>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</si>
  <si>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</si>
  <si>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</si>
  <si>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</si>
  <si>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</si>
  <si>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</si>
  <si>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</si>
  <si>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</si>
  <si>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</si>
  <si>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</si>
  <si>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</si>
  <si>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</si>
  <si>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</si>
  <si>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</si>
  <si>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</si>
  <si>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</si>
  <si>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</si>
  <si>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</si>
  <si>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</si>
  <si>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</si>
  <si>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</si>
  <si>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</si>
  <si>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</si>
  <si>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</si>
  <si>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</si>
  <si>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</si>
  <si>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</si>
  <si>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</si>
  <si>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</si>
  <si>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</si>
  <si>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</si>
  <si>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</si>
  <si>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</si>
  <si>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</si>
  <si>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</si>
  <si>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</si>
  <si>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</si>
  <si>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</si>
  <si>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</si>
  <si>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</si>
  <si>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</si>
  <si>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</si>
  <si>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</si>
  <si>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</si>
  <si>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</si>
  <si>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</si>
  <si>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</si>
  <si>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</si>
  <si>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</si>
  <si>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</si>
  <si>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</si>
  <si>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</si>
  <si>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</si>
  <si>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</si>
  <si>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</si>
  <si>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</si>
  <si>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</si>
  <si>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</si>
  <si>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</si>
  <si>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</si>
  <si>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</si>
  <si>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</si>
  <si>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</si>
  <si>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</si>
  <si>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</si>
  <si>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</si>
  <si>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</si>
  <si>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</si>
  <si>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</si>
  <si>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</si>
  <si>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</si>
  <si>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</si>
  <si>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</si>
  <si>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</si>
  <si>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</si>
  <si>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</si>
  <si>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</si>
  <si>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</si>
  <si>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</si>
  <si>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</si>
  <si>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</si>
  <si>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</si>
  <si>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</si>
  <si>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</si>
  <si>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</si>
  <si>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</si>
  <si>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</si>
  <si>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</si>
  <si>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</si>
  <si>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</si>
  <si>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</si>
  <si>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</si>
  <si>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</si>
  <si>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</si>
  <si>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</si>
  <si>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</si>
  <si>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</si>
  <si>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</si>
  <si>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</si>
  <si>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</si>
  <si>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</si>
  <si>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</si>
  <si>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</si>
  <si>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</si>
  <si>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</si>
  <si>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</si>
  <si>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</si>
  <si>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</si>
  <si>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</si>
  <si>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</si>
  <si>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</si>
  <si>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</si>
  <si>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</si>
  <si>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</si>
  <si>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</si>
  <si>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</si>
  <si>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</si>
  <si>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</si>
  <si>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</si>
  <si>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</si>
  <si>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</si>
  <si>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</si>
  <si>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</si>
  <si>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</si>
  <si>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</si>
  <si>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</si>
  <si>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</si>
  <si>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</si>
  <si>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</si>
  <si>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</si>
  <si>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</si>
  <si>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</si>
  <si>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</si>
  <si>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</si>
  <si>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</si>
  <si>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</si>
  <si>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</si>
  <si>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</si>
  <si>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</si>
  <si>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</si>
  <si>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</si>
  <si>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</si>
  <si>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</si>
  <si>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</si>
  <si>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</si>
  <si>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</si>
  <si>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</si>
  <si>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</si>
  <si>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</si>
  <si>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</si>
  <si>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</si>
  <si>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</si>
  <si>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</si>
  <si>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</si>
  <si>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</si>
  <si>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</si>
  <si>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</si>
  <si>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</si>
  <si>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</si>
  <si>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</si>
  <si>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</si>
  <si>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</si>
  <si>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</si>
  <si>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</si>
  <si>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</si>
  <si>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</si>
  <si>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</si>
  <si>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</si>
  <si>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</si>
  <si>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</si>
  <si>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</si>
  <si>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</si>
  <si>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</si>
  <si>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</si>
  <si>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</si>
  <si>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</si>
  <si>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</si>
  <si>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</si>
  <si>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</si>
  <si>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</si>
  <si>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</si>
  <si>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</si>
  <si>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</si>
  <si>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</si>
  <si>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</si>
  <si>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</si>
  <si>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</si>
  <si>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</si>
  <si>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</si>
  <si>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</si>
  <si>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</si>
  <si>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</si>
  <si>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</si>
  <si>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</si>
  <si>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</si>
  <si>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</si>
  <si>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</si>
  <si>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</si>
  <si>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</si>
  <si>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</si>
  <si>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</si>
  <si>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</si>
  <si>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</si>
  <si>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</si>
  <si>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</si>
  <si>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</si>
  <si>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</si>
  <si>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</si>
  <si>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</si>
  <si>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</si>
  <si>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</si>
  <si>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</si>
  <si>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</si>
  <si>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</si>
  <si>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</si>
  <si>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</si>
  <si>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</si>
  <si>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</si>
  <si>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</si>
  <si>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</si>
  <si>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</si>
  <si>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</si>
  <si>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</si>
  <si>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</si>
  <si>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</si>
  <si>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</si>
  <si>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</si>
  <si>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</si>
  <si>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</si>
  <si>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</si>
  <si>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</si>
  <si>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</si>
  <si>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</si>
  <si>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</si>
  <si>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</si>
  <si>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</si>
  <si>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</si>
  <si>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</si>
  <si>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</si>
  <si>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</si>
  <si>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</si>
  <si>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</si>
  <si>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</si>
  <si>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</si>
  <si>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</si>
  <si>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</si>
  <si>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</si>
  <si>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</si>
  <si>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</si>
  <si>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</si>
  <si>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</si>
  <si>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</si>
  <si>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</si>
  <si>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</si>
  <si>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</si>
  <si>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</si>
  <si>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</si>
  <si>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</si>
  <si>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</si>
  <si>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</si>
  <si>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</si>
  <si>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</si>
  <si>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</si>
  <si>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</si>
  <si>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</si>
  <si>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</si>
  <si>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</si>
  <si>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</si>
  <si>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</si>
  <si>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</si>
  <si>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</si>
  <si>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</si>
  <si>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</si>
  <si>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</si>
  <si>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</si>
  <si>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</si>
  <si>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</si>
  <si>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</si>
  <si>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</si>
  <si>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</si>
  <si>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</si>
  <si>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</si>
  <si>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</si>
  <si>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</si>
  <si>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</si>
  <si>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</si>
  <si>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</si>
  <si>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</si>
  <si>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</si>
  <si>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</si>
  <si>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</si>
  <si>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</si>
  <si>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</si>
  <si>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</si>
  <si>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</si>
  <si>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</si>
  <si>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</si>
  <si>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</si>
  <si>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</si>
  <si>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</si>
  <si>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</si>
  <si>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</si>
  <si>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</si>
  <si>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</si>
  <si>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</si>
  <si>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</si>
  <si>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</si>
  <si>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</si>
  <si>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</si>
  <si>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</si>
  <si>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</si>
  <si>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</si>
  <si>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</si>
  <si>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</si>
  <si>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</si>
  <si>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</si>
  <si>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</si>
  <si>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</si>
  <si>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</si>
  <si>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</si>
  <si>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</si>
  <si>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</si>
  <si>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</si>
  <si>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</si>
  <si>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</si>
  <si>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</si>
  <si>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</si>
  <si>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</si>
  <si>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</si>
  <si>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</si>
  <si>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</si>
  <si>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</si>
  <si>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</si>
  <si>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</si>
  <si>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</si>
  <si>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</si>
  <si>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</si>
  <si>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</si>
  <si>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</si>
  <si>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</si>
  <si>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</si>
  <si>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</si>
  <si>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</si>
  <si>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</si>
  <si>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</si>
  <si>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</si>
  <si>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</si>
  <si>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</si>
  <si>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</si>
  <si>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</si>
  <si>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</si>
  <si>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</si>
  <si>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</si>
  <si>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</si>
  <si>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</si>
  <si>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</si>
  <si>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</si>
  <si>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</si>
  <si>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</si>
  <si>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</si>
  <si>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</si>
  <si>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</si>
  <si>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</si>
  <si>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</si>
  <si>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</si>
  <si>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</si>
  <si>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</si>
  <si>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</si>
  <si>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</si>
  <si>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</si>
  <si>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</si>
  <si>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</si>
  <si>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</si>
  <si>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</si>
  <si>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</si>
  <si>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</si>
  <si>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</si>
  <si>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</si>
  <si>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</si>
  <si>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</si>
  <si>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</si>
  <si>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</si>
  <si>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</si>
  <si>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</si>
  <si>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</si>
  <si>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</si>
  <si>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</si>
  <si>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</si>
  <si>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</si>
  <si>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</si>
  <si>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</si>
  <si>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</si>
  <si>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</si>
  <si>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</si>
  <si>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</si>
  <si>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</si>
  <si>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</si>
  <si>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</si>
  <si>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</si>
  <si>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</si>
  <si>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</si>
  <si>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</si>
  <si>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</si>
  <si>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</si>
  <si>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</si>
  <si>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</si>
  <si>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</si>
  <si>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</si>
  <si>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</si>
  <si>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</si>
  <si>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</si>
  <si>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</si>
  <si>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</si>
  <si>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</si>
  <si>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</si>
  <si>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</si>
  <si>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</si>
  <si>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</si>
  <si>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</si>
  <si>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</si>
  <si>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</si>
  <si>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</si>
  <si>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</si>
  <si>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</si>
  <si>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</si>
  <si>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</si>
  <si>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</si>
  <si>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</si>
  <si>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</si>
  <si>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</si>
  <si>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</si>
  <si>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</si>
  <si>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</si>
  <si>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</si>
  <si>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</si>
  <si>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</si>
  <si>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</si>
  <si>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</si>
  <si>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</si>
  <si>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</si>
  <si>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</si>
  <si>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</si>
  <si>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</si>
  <si>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</si>
  <si>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</si>
  <si>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</si>
  <si>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</si>
  <si>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</si>
  <si>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</si>
  <si>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</si>
  <si>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</si>
  <si>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</si>
  <si>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</si>
  <si>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</si>
  <si>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</si>
  <si>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</si>
  <si>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</si>
  <si>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</si>
  <si>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</si>
  <si>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</si>
  <si>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</si>
  <si>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</si>
  <si>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</si>
  <si>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</si>
  <si>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</si>
  <si>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</si>
  <si>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</si>
  <si>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</si>
  <si>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</si>
  <si>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</si>
  <si>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</si>
  <si>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</si>
  <si>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</si>
  <si>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</si>
  <si>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</si>
  <si>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</si>
  <si>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</si>
  <si>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</si>
  <si>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</si>
  <si>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</si>
  <si>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</si>
  <si>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</si>
  <si>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</si>
  <si>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</si>
  <si>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</si>
  <si>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</si>
  <si>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</si>
  <si>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</si>
  <si>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</si>
  <si>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</si>
  <si>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</si>
  <si>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</si>
  <si>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</si>
  <si>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</si>
  <si>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</si>
  <si>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</si>
  <si>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</si>
  <si>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</si>
  <si>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</si>
  <si>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</si>
  <si>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</si>
  <si>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</si>
  <si>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</si>
  <si>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</si>
  <si>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</si>
  <si>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</si>
  <si>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</si>
  <si>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</si>
  <si>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</si>
  <si>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</si>
  <si>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</si>
  <si>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</si>
  <si>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</si>
  <si>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</si>
  <si>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</si>
  <si>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</si>
  <si>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</si>
  <si>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</si>
  <si>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</si>
  <si>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</si>
  <si>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</si>
  <si>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</si>
  <si>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</si>
  <si>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</si>
  <si>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</si>
  <si>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</si>
  <si>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</si>
  <si>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</si>
  <si>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</si>
  <si>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</si>
  <si>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</si>
  <si>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</si>
  <si>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</si>
  <si>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</si>
  <si>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</si>
  <si>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</si>
  <si>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</si>
  <si>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</si>
  <si>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</si>
  <si>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</si>
  <si>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</si>
  <si>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</si>
  <si>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</si>
  <si>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</si>
  <si>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</si>
  <si>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</si>
  <si>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</si>
  <si>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</si>
  <si>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</si>
  <si>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</si>
  <si>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</si>
  <si>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</si>
  <si>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</si>
  <si>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</si>
  <si>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</si>
  <si>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</si>
  <si>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</si>
  <si>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</si>
  <si>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</si>
  <si>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</si>
  <si>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</si>
  <si>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</si>
  <si>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</si>
  <si>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</si>
  <si>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</si>
  <si>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</si>
  <si>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</si>
  <si>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</si>
  <si>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</si>
  <si>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</si>
  <si>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</si>
  <si>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</si>
  <si>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</si>
  <si>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</si>
  <si>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</si>
  <si>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</si>
  <si>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</si>
  <si>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</si>
  <si>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</si>
  <si>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</si>
  <si>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</si>
  <si>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</si>
  <si>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</si>
  <si>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</si>
  <si>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</si>
  <si>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</si>
  <si>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</si>
  <si>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</si>
  <si>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</si>
  <si>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</si>
  <si>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</si>
  <si>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</si>
  <si>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</si>
  <si>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</si>
  <si>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</si>
  <si>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</si>
  <si>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</si>
  <si>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</si>
  <si>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</si>
  <si>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</si>
  <si>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</si>
  <si>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</si>
  <si>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</si>
  <si>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</si>
  <si>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</si>
  <si>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</si>
  <si>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</si>
  <si>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</si>
  <si>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</si>
  <si>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</si>
  <si>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</si>
  <si>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</si>
  <si>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</si>
  <si>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</si>
  <si>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</si>
  <si>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</si>
  <si>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</si>
  <si>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</si>
  <si>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</si>
  <si>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</si>
  <si>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</si>
  <si>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</si>
  <si>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</si>
  <si>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</si>
  <si>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</si>
  <si>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</si>
  <si>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</si>
  <si>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</si>
  <si>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</si>
  <si>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</si>
  <si>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</si>
  <si>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</si>
  <si>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</si>
  <si>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</si>
  <si>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</si>
  <si>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</si>
  <si>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</si>
  <si>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</si>
  <si>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</si>
  <si>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</si>
  <si>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</si>
  <si>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</si>
  <si>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</si>
  <si>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</si>
  <si>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</si>
  <si>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</si>
  <si>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</si>
  <si>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</si>
  <si>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</si>
  <si>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</si>
  <si>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</si>
  <si>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</si>
  <si>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</si>
  <si>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</si>
  <si>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</si>
  <si>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</si>
  <si>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</si>
  <si>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</si>
  <si>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</si>
  <si>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</si>
  <si>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</si>
  <si>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</si>
  <si>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</si>
  <si>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</si>
  <si>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</si>
  <si>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</si>
  <si>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</si>
  <si>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</si>
  <si>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</si>
  <si>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</si>
  <si>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</si>
  <si>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</si>
  <si>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</si>
  <si>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</si>
  <si>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</si>
  <si>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</si>
  <si>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</si>
  <si>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</si>
  <si>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</si>
  <si>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</si>
  <si>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</si>
  <si>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</si>
  <si>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</si>
  <si>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</si>
  <si>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</si>
  <si>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</si>
  <si>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</si>
  <si>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</si>
  <si>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</si>
  <si>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</si>
  <si>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</si>
  <si>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</si>
  <si>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</si>
  <si>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</si>
  <si>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</si>
  <si>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</si>
  <si>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</si>
  <si>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</si>
  <si>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</si>
  <si>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</si>
  <si>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</si>
  <si>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</si>
  <si>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</si>
  <si>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</si>
  <si>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</si>
  <si>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</si>
  <si>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</si>
  <si>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</si>
  <si>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</si>
  <si>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</si>
  <si>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</si>
  <si>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</si>
  <si>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</si>
  <si>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</si>
  <si>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</si>
  <si>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</si>
  <si>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</si>
  <si>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</si>
  <si>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</si>
  <si>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</si>
  <si>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</si>
  <si>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</si>
  <si>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</si>
  <si>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</si>
  <si>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</si>
  <si>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</si>
  <si>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</si>
  <si>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</si>
  <si>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</si>
  <si>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</si>
  <si>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</si>
  <si>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</si>
  <si>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</si>
  <si>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</si>
  <si>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</si>
  <si>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</si>
  <si>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</si>
  <si>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</si>
  <si>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</si>
  <si>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</si>
  <si>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</si>
  <si>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</si>
  <si>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</si>
  <si>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</si>
  <si>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</si>
  <si>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</si>
  <si>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</si>
  <si>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</si>
  <si>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</si>
  <si>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</si>
  <si>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</si>
  <si>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</si>
  <si>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</si>
  <si>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</si>
  <si>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</si>
  <si>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</si>
  <si>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</si>
  <si>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</si>
  <si>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</si>
  <si>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</si>
  <si>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</si>
  <si>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</si>
  <si>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</si>
  <si>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</si>
  <si>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</si>
  <si>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</si>
  <si>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</si>
  <si>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</si>
  <si>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</si>
  <si>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</si>
  <si>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</si>
  <si>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</si>
  <si>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</si>
  <si>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</si>
  <si>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</si>
  <si>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</si>
  <si>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</si>
  <si>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</si>
  <si>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</si>
  <si>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</si>
  <si>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</si>
  <si>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</si>
  <si>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</si>
  <si>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</si>
  <si>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</si>
  <si>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</si>
  <si>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</si>
  <si>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</si>
  <si>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</si>
  <si>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</si>
  <si>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</si>
  <si>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</si>
  <si>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</si>
  <si>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</si>
  <si>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</si>
  <si>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</si>
  <si>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</si>
  <si>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</si>
  <si>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</si>
  <si>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</si>
  <si>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</si>
  <si>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</si>
  <si>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</si>
  <si>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</si>
  <si>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</si>
  <si>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</si>
  <si>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</si>
  <si>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</si>
  <si>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</si>
  <si>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</si>
  <si>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</si>
  <si>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</si>
  <si>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</si>
  <si>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</si>
  <si>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</si>
  <si>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</si>
  <si>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</si>
  <si>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</si>
  <si>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</si>
  <si>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</si>
  <si>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</si>
  <si>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</si>
  <si>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</si>
  <si>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</si>
  <si>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</si>
  <si>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</si>
  <si>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</si>
  <si>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</si>
  <si>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</si>
  <si>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</si>
  <si>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</si>
  <si>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</si>
  <si>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</si>
  <si>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</si>
  <si>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</si>
  <si>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</si>
  <si>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</si>
  <si>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</si>
  <si>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</si>
  <si>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</si>
  <si>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</si>
  <si>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</si>
  <si>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</si>
  <si>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</si>
  <si>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</si>
  <si>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</si>
  <si>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</si>
  <si>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</si>
  <si>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</si>
  <si>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</si>
  <si>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</si>
  <si>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</si>
  <si>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</si>
  <si>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</si>
  <si>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</si>
  <si>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</si>
  <si>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</si>
  <si>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</si>
  <si>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</si>
  <si>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</si>
  <si>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</si>
  <si>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</si>
  <si>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</si>
  <si>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</si>
  <si>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</si>
  <si>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</si>
  <si>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</si>
  <si>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</si>
  <si>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</si>
  <si>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</si>
  <si>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</si>
  <si>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</si>
  <si>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</si>
  <si>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</si>
  <si>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</si>
  <si>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</si>
  <si>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</si>
  <si>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</si>
  <si>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</si>
  <si>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</si>
  <si>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</si>
  <si>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</si>
  <si>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</si>
  <si>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</si>
  <si>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</si>
  <si>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</si>
  <si>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</si>
  <si>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</si>
  <si>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</si>
  <si>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</si>
  <si>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</si>
  <si>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</si>
  <si>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</si>
  <si>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</si>
  <si>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</si>
  <si>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</si>
  <si>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</si>
  <si>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</si>
  <si>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</si>
  <si>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</si>
  <si>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</si>
  <si>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</si>
  <si>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</si>
  <si>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</si>
  <si>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</si>
  <si>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</si>
  <si>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</si>
  <si>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</si>
  <si>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</si>
  <si>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</si>
  <si>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</si>
  <si>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</si>
  <si>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</si>
  <si>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</si>
  <si>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</si>
  <si>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</si>
  <si>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</si>
  <si>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</si>
  <si>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</si>
  <si>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</si>
  <si>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</si>
  <si>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</si>
  <si>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</si>
  <si>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</si>
  <si>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</si>
  <si>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</si>
  <si>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</si>
  <si>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</si>
  <si>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</si>
  <si>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</si>
  <si>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</si>
  <si>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</si>
  <si>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</si>
  <si>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</si>
  <si>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</si>
  <si>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</si>
  <si>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</si>
  <si>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</si>
  <si>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</si>
  <si>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</si>
  <si>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</si>
  <si>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</si>
  <si>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</si>
  <si>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</si>
  <si>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</si>
  <si>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</si>
  <si>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</si>
  <si>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</si>
  <si>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</si>
  <si>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</si>
  <si>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</si>
  <si>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</si>
  <si>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</si>
  <si>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</si>
  <si>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</si>
  <si>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</si>
  <si>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</si>
  <si>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</si>
  <si>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</si>
  <si>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</si>
  <si>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</si>
  <si>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</si>
  <si>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</si>
  <si>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</si>
  <si>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</si>
  <si>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</si>
  <si>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</si>
  <si>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</si>
  <si>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</si>
  <si>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</si>
  <si>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</si>
  <si>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</si>
  <si>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</si>
  <si>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</si>
  <si>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</si>
  <si>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</si>
  <si>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</si>
  <si>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</si>
  <si>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</si>
  <si>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</si>
  <si>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</si>
  <si>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</si>
  <si>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</si>
  <si>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</si>
  <si>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</si>
  <si>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</si>
  <si>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</si>
  <si>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</si>
  <si>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</si>
  <si>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</si>
  <si>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</si>
  <si>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</si>
  <si>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</si>
  <si>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</si>
  <si>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</si>
  <si>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</si>
  <si>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</si>
  <si>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</si>
  <si>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</si>
  <si>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</si>
  <si>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</si>
  <si>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</si>
  <si>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</si>
  <si>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</si>
  <si>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</si>
  <si>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</si>
  <si>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</si>
  <si>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</si>
  <si>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</si>
  <si>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</si>
  <si>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</si>
  <si>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</si>
  <si>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</si>
  <si>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</si>
  <si>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</si>
  <si>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</si>
  <si>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</si>
  <si>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</si>
  <si>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</si>
  <si>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</si>
  <si>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</si>
  <si>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</si>
  <si>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</si>
  <si>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</si>
  <si>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</si>
  <si>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</si>
  <si>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</si>
  <si>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</si>
  <si>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</si>
  <si>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</si>
  <si>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</si>
  <si>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</si>
  <si>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</si>
  <si>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</si>
  <si>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</si>
  <si>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</si>
  <si>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</si>
  <si>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</si>
  <si>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</si>
  <si>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</si>
  <si>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</si>
  <si>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</si>
  <si>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</si>
  <si>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</si>
  <si>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</si>
  <si>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</si>
  <si>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</si>
  <si>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</si>
  <si>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</si>
  <si>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</si>
  <si>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</si>
  <si>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</si>
  <si>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</si>
  <si>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</si>
  <si>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</si>
  <si>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</si>
  <si>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</si>
  <si>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</si>
  <si>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</si>
  <si>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</si>
  <si>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</si>
  <si>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</si>
  <si>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</si>
  <si>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</si>
  <si>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</si>
  <si>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</si>
  <si>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</si>
  <si>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</si>
  <si>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</si>
  <si>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</si>
  <si>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</si>
  <si>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</si>
  <si>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</si>
  <si>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</si>
  <si>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</si>
  <si>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</si>
  <si>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</si>
  <si>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</si>
  <si>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</si>
  <si>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</si>
  <si>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</si>
  <si>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</si>
  <si>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</si>
  <si>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</si>
  <si>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</si>
  <si>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</si>
  <si>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</si>
  <si>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</si>
  <si>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</si>
  <si>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</si>
  <si>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</si>
  <si>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</si>
  <si>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</si>
  <si>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</si>
  <si>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</si>
  <si>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</si>
  <si>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</si>
  <si>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</si>
  <si>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</si>
  <si>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</si>
  <si>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</si>
  <si>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</si>
  <si>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</si>
  <si>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</si>
  <si>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</si>
  <si>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</si>
  <si>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</si>
  <si>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</si>
  <si>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</si>
  <si>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</si>
  <si>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</si>
  <si>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</si>
  <si>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</si>
  <si>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</si>
  <si>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</si>
  <si>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</si>
  <si>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</si>
  <si>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</si>
  <si>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</si>
  <si>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</si>
  <si>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</si>
  <si>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</si>
  <si>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</si>
  <si>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</si>
  <si>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</si>
  <si>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</si>
  <si>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</si>
  <si>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</si>
  <si>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</si>
  <si>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</si>
  <si>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</si>
  <si>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</si>
  <si>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</si>
  <si>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</si>
  <si>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</si>
  <si>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</si>
  <si>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</si>
  <si>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</si>
  <si>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</si>
  <si>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</si>
  <si>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</si>
  <si>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</si>
  <si>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</si>
  <si>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</si>
  <si>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</si>
  <si>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</si>
  <si>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</si>
  <si>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</si>
  <si>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</si>
  <si>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</si>
  <si>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</si>
  <si>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</si>
  <si>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</si>
  <si>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</si>
  <si>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</si>
  <si>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</si>
  <si>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</si>
  <si>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</si>
  <si>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</si>
  <si>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</si>
  <si>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</si>
  <si>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</si>
  <si>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</si>
  <si>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</si>
  <si>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</si>
  <si>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</si>
  <si>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</si>
  <si>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</si>
  <si>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</si>
  <si>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</si>
  <si>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</si>
  <si>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</si>
  <si>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</si>
  <si>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</si>
  <si>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</si>
  <si>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</si>
  <si>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</si>
  <si>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</si>
  <si>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</si>
  <si>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</si>
  <si>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</si>
  <si>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</si>
  <si>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</si>
  <si>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</si>
  <si>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</si>
  <si>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</si>
  <si>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</si>
  <si>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</si>
  <si>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</si>
  <si>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</si>
  <si>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</si>
  <si>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</si>
  <si>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</si>
  <si>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</si>
  <si>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</si>
  <si>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</si>
  <si>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</si>
  <si>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</si>
  <si>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</si>
  <si>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</si>
  <si>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</si>
  <si>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</si>
  <si>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</si>
  <si>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</si>
  <si>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</si>
  <si>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</si>
  <si>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</si>
  <si>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</si>
  <si>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</si>
  <si>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</si>
  <si>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</si>
  <si>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</si>
  <si>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</si>
  <si>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</si>
  <si>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</si>
  <si>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</si>
  <si>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</si>
  <si>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</si>
  <si>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</si>
  <si>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</si>
  <si>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</si>
  <si>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</si>
  <si>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</si>
  <si>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</si>
  <si>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</si>
  <si>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</si>
  <si>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</si>
  <si>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</si>
  <si>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</si>
  <si>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</si>
  <si>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</si>
  <si>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</si>
  <si>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</si>
  <si>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</si>
  <si>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</si>
  <si>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</si>
  <si>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</si>
  <si>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</si>
  <si>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</si>
  <si>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</si>
  <si>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</si>
  <si>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</si>
  <si>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</si>
  <si>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</si>
  <si>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</si>
  <si>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</si>
  <si>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</si>
  <si>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</si>
  <si>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</si>
  <si>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</si>
  <si>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</si>
  <si>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</si>
  <si>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</si>
  <si>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</si>
  <si>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</si>
  <si>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</si>
  <si>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</si>
  <si>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</si>
  <si>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</si>
  <si>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</si>
  <si>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</si>
  <si>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</si>
  <si>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</si>
  <si>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</si>
  <si>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</si>
  <si>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</si>
  <si>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</si>
  <si>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</si>
  <si>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</si>
  <si>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</si>
  <si>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</si>
  <si>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</si>
  <si>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</si>
  <si>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</si>
  <si>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</si>
  <si>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</si>
  <si>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</si>
  <si>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</si>
  <si>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</si>
  <si>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</si>
  <si>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</si>
  <si>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</si>
  <si>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</si>
  <si>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</si>
  <si>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</si>
  <si>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</si>
  <si>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</si>
  <si>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</si>
  <si>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</si>
  <si>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</si>
  <si>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</si>
  <si>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</si>
  <si>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</si>
  <si>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</si>
  <si>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</si>
  <si>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</si>
  <si>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</si>
  <si>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</si>
  <si>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</si>
  <si>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</si>
  <si>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</si>
  <si>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</si>
  <si>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</si>
  <si>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</si>
  <si>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</si>
  <si>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</si>
  <si>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</si>
  <si>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</si>
  <si>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</si>
  <si>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</si>
  <si>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</si>
  <si>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</si>
  <si>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</si>
  <si>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</si>
  <si>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</si>
  <si>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</si>
  <si>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</si>
  <si>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</si>
  <si>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</si>
  <si>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</si>
  <si>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</si>
  <si>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</si>
  <si>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</si>
  <si>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</si>
  <si>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</si>
  <si>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</si>
  <si>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</si>
  <si>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</si>
  <si>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</si>
  <si>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</si>
  <si>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</si>
  <si>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</si>
  <si>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</si>
  <si>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</si>
  <si>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</si>
  <si>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</si>
  <si>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</si>
  <si>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</si>
  <si>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</si>
  <si>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</si>
  <si>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</si>
  <si>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</si>
  <si>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</si>
  <si>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</si>
  <si>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</si>
  <si>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</si>
  <si>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</si>
  <si>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</si>
  <si>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</si>
  <si>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</si>
  <si>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</si>
  <si>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</si>
  <si>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</si>
  <si>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</si>
  <si>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</si>
  <si>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</si>
  <si>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</si>
  <si>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</si>
  <si>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</si>
  <si>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</si>
  <si>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</si>
  <si>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</si>
  <si>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</si>
  <si>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</si>
  <si>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</si>
  <si>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</si>
  <si>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</si>
  <si>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</si>
  <si>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</si>
  <si>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</si>
  <si>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</si>
  <si>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</si>
  <si>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</si>
  <si>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</si>
  <si>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</si>
  <si>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</si>
  <si>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</si>
  <si>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</si>
  <si>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</si>
  <si>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</si>
  <si>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</si>
  <si>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</si>
  <si>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</si>
  <si>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</si>
  <si>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</si>
  <si>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</si>
  <si>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</si>
  <si>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</si>
  <si>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</si>
  <si>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</si>
  <si>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</si>
  <si>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</si>
  <si>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</si>
  <si>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</si>
  <si>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</si>
  <si>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</si>
  <si>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</si>
  <si>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</si>
  <si>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</si>
  <si>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</si>
  <si>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</si>
  <si>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</si>
  <si>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</si>
  <si>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</si>
  <si>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</si>
  <si>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</si>
  <si>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</si>
  <si>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</si>
  <si>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</si>
  <si>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</si>
  <si>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</si>
  <si>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</si>
  <si>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</si>
  <si>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</si>
  <si>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</si>
  <si>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</si>
  <si>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</si>
  <si>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</si>
  <si>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</si>
  <si>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</si>
  <si>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</si>
  <si>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</si>
  <si>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</si>
  <si>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</si>
  <si>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</si>
  <si>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</si>
  <si>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</si>
  <si>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</si>
  <si>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</si>
  <si>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</si>
  <si>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</si>
  <si>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</si>
  <si>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</si>
  <si>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</si>
  <si>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</si>
  <si>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</si>
  <si>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</si>
  <si>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</si>
  <si>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</si>
  <si>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</si>
  <si>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</si>
  <si>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</si>
  <si>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</si>
  <si>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</si>
  <si>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</si>
  <si>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</si>
  <si>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</si>
  <si>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</si>
  <si>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</si>
  <si>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</si>
  <si>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</si>
  <si>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</si>
  <si>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</si>
  <si>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</si>
  <si>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</si>
  <si>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</si>
  <si>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</si>
  <si>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</si>
  <si>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</si>
  <si>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</si>
  <si>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</si>
  <si>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</si>
  <si>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</si>
  <si>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</si>
  <si>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</si>
  <si>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</si>
  <si>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</si>
  <si>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</si>
  <si>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</si>
  <si>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</si>
  <si>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</si>
  <si>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</si>
  <si>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</si>
  <si>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</si>
  <si>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</si>
  <si>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</si>
  <si>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</si>
  <si>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</si>
  <si>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</si>
  <si>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</si>
  <si>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</si>
  <si>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</si>
  <si>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</si>
  <si>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</si>
  <si>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</si>
  <si>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</si>
  <si>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</si>
  <si>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</si>
  <si>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</si>
  <si>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</si>
  <si>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</si>
  <si>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</si>
  <si>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</si>
  <si>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</si>
  <si>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</si>
  <si>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</si>
  <si>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</si>
  <si>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</si>
  <si>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</si>
  <si>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</si>
  <si>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</si>
  <si>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</si>
  <si>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</si>
  <si>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</si>
  <si>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</si>
  <si>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</si>
  <si>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</si>
  <si>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</si>
  <si>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</si>
  <si>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</si>
  <si>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</si>
  <si>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</si>
  <si>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</si>
  <si>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</si>
  <si>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</si>
  <si>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</si>
  <si>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</si>
  <si>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</si>
  <si>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</si>
  <si>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</si>
  <si>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</si>
  <si>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</si>
  <si>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</si>
  <si>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</si>
  <si>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</si>
  <si>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</si>
  <si>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</si>
  <si>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</si>
  <si>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</si>
  <si>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</si>
  <si>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</si>
  <si>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</si>
  <si>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</si>
  <si>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</si>
  <si>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</si>
  <si>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</si>
  <si>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</si>
  <si>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</si>
  <si>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</si>
  <si>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</si>
  <si>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</si>
  <si>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</si>
  <si>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</si>
  <si>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</si>
  <si>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</si>
  <si>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</si>
  <si>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</si>
  <si>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</si>
  <si>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</si>
  <si>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</si>
  <si>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</si>
  <si>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</si>
  <si>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</si>
  <si>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</si>
  <si>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</si>
  <si>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</si>
  <si>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</si>
  <si>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</si>
  <si>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</si>
  <si>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</si>
  <si>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</si>
  <si>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</si>
  <si>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</si>
  <si>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</si>
  <si>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</si>
  <si>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</si>
  <si>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</si>
  <si>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</si>
  <si>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</si>
  <si>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</si>
  <si>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</si>
  <si>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</si>
  <si>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</si>
  <si>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</si>
  <si>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</si>
  <si>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</si>
  <si>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</si>
  <si>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</si>
  <si>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</si>
  <si>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</si>
  <si>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</si>
  <si>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</si>
  <si>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</si>
  <si>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</si>
  <si>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</si>
  <si>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</si>
  <si>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</si>
  <si>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</si>
  <si>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</si>
  <si>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</si>
  <si>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</si>
  <si>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</si>
  <si>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</si>
  <si>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</si>
  <si>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</si>
  <si>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</si>
  <si>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</si>
  <si>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</si>
  <si>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</si>
  <si>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</si>
  <si>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</si>
  <si>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</si>
  <si>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</si>
  <si>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</si>
  <si>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</si>
  <si>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</si>
  <si>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</si>
  <si>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</si>
  <si>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</si>
  <si>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</si>
  <si>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</si>
  <si>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</si>
  <si>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</si>
  <si>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</si>
  <si>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</si>
  <si>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</si>
  <si>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</si>
  <si>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</si>
  <si>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</si>
  <si>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</si>
  <si>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</si>
  <si>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</si>
  <si>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</si>
  <si>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</si>
  <si>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</si>
  <si>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</si>
  <si>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</si>
  <si>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</si>
  <si>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</si>
  <si>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</si>
  <si>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</si>
  <si>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</si>
  <si>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</si>
  <si>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</si>
  <si>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</si>
  <si>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</si>
  <si>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</si>
  <si>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</si>
  <si>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</si>
  <si>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</si>
  <si>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</si>
  <si>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</si>
  <si>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</si>
  <si>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</si>
  <si>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</si>
  <si>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</si>
  <si>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</si>
  <si>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</si>
  <si>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</si>
  <si>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</si>
  <si>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</si>
  <si>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</si>
  <si>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</si>
  <si>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</si>
  <si>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</si>
  <si>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</si>
  <si>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</si>
  <si>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</si>
  <si>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</si>
  <si>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</si>
  <si>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</si>
  <si>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</si>
  <si>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</si>
  <si>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</si>
  <si>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</si>
  <si>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</si>
  <si>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</si>
  <si>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</si>
  <si>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</si>
  <si>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</si>
  <si>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</si>
  <si>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</si>
  <si>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</si>
  <si>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</si>
  <si>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</si>
  <si>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</si>
  <si>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</si>
  <si>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</si>
  <si>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</si>
  <si>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</si>
  <si>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</si>
  <si>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</si>
  <si>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</si>
  <si>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</si>
  <si>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</si>
  <si>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</si>
  <si>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</si>
  <si>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</si>
  <si>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</si>
  <si>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</si>
  <si>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</si>
  <si>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</si>
  <si>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</si>
  <si>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</si>
  <si>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</si>
  <si>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</si>
  <si>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</si>
  <si>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</si>
  <si>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</si>
  <si>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</si>
  <si>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</si>
  <si>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</si>
  <si>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</si>
  <si>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</si>
  <si>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</si>
  <si>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</si>
  <si>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</si>
  <si>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</si>
  <si>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</si>
  <si>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</si>
  <si>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</si>
  <si>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</si>
  <si>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</si>
  <si>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</si>
  <si>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</si>
  <si>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</si>
  <si>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</si>
  <si>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</si>
  <si>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</si>
  <si>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</si>
  <si>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</si>
  <si>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</si>
  <si>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</si>
  <si>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</si>
  <si>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</si>
  <si>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</si>
  <si>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</si>
  <si>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</si>
  <si>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</si>
  <si>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</si>
  <si>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</si>
  <si>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</si>
  <si>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</si>
  <si>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</si>
  <si>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</si>
  <si>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</si>
  <si>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</si>
  <si>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</si>
  <si>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</si>
  <si>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</si>
  <si>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</si>
  <si>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</si>
  <si>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</si>
  <si>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</si>
  <si>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</si>
  <si>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</si>
  <si>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</si>
  <si>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</si>
  <si>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</si>
  <si>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</si>
  <si>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</si>
  <si>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</si>
  <si>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</si>
  <si>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</si>
  <si>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</si>
  <si>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</si>
  <si>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</si>
  <si>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</si>
  <si>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</si>
  <si>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</si>
  <si>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</si>
  <si>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</si>
  <si>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</si>
  <si>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</si>
  <si>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</si>
  <si>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</si>
  <si>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</si>
  <si>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</si>
  <si>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</si>
  <si>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</si>
  <si>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</si>
  <si>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</si>
  <si>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</si>
  <si>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</si>
  <si>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</si>
  <si>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</si>
  <si>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</si>
  <si>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</si>
  <si>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</si>
  <si>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</si>
  <si>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</si>
  <si>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</si>
  <si>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</si>
  <si>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</si>
  <si>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</si>
  <si>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</si>
  <si>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</si>
  <si>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</si>
  <si>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</si>
  <si>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</si>
  <si>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</si>
  <si>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</si>
  <si>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</si>
  <si>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</si>
  <si>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</si>
  <si>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</si>
  <si>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</si>
  <si>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</si>
  <si>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</si>
  <si>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</si>
  <si>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</si>
  <si>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</si>
  <si>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</si>
  <si>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</si>
  <si>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</si>
  <si>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</si>
  <si>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</si>
  <si>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</si>
  <si>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</si>
  <si>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</si>
  <si>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</si>
  <si>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</si>
  <si>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</si>
  <si>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</si>
  <si>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</si>
  <si>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</si>
  <si>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</si>
  <si>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</si>
  <si>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</si>
  <si>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</si>
  <si>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</si>
  <si>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</si>
  <si>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</si>
  <si>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</si>
  <si>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</si>
  <si>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</si>
  <si>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</si>
  <si>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</si>
  <si>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</si>
  <si>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</si>
  <si>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</si>
  <si>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</si>
  <si>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</si>
  <si>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</si>
  <si>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</si>
  <si>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</si>
  <si>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</si>
  <si>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</si>
  <si>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</si>
  <si>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</si>
  <si>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</si>
  <si>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</si>
  <si>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</si>
  <si>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</si>
  <si>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</si>
  <si>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</si>
  <si>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</si>
  <si>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</si>
  <si>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</si>
  <si>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</si>
  <si>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</si>
  <si>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</si>
  <si>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</si>
  <si>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</si>
  <si>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</si>
  <si>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</si>
  <si>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</si>
  <si>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</si>
  <si>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</si>
  <si>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</si>
  <si>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</si>
  <si>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</si>
  <si>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</si>
  <si>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</si>
  <si>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</si>
  <si>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</si>
  <si>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</si>
  <si>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</si>
  <si>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</si>
  <si>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</si>
  <si>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</si>
  <si>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</si>
  <si>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</si>
  <si>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</si>
  <si>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</si>
  <si>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</si>
  <si>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</si>
  <si>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</si>
  <si>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</si>
  <si>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</si>
  <si>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</si>
  <si>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</si>
  <si>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</si>
  <si>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</si>
  <si>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</si>
  <si>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</si>
  <si>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</si>
  <si>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</si>
  <si>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</si>
  <si>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</si>
  <si>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</si>
  <si>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</si>
  <si>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</si>
  <si>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</si>
  <si>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</si>
  <si>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</si>
  <si>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</si>
  <si>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</si>
  <si>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</si>
  <si>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</si>
  <si>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</si>
  <si>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</si>
  <si>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</si>
  <si>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</si>
  <si>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</si>
  <si>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</si>
  <si>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</si>
  <si>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</si>
  <si>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</si>
  <si>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</si>
  <si>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</si>
  <si>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</si>
  <si>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</si>
  <si>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</si>
  <si>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</si>
  <si>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</si>
  <si>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</si>
  <si>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</si>
  <si>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</si>
  <si>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</si>
  <si>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</si>
  <si>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</si>
  <si>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</si>
  <si>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</si>
  <si>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</si>
  <si>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</si>
  <si>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</si>
  <si>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</si>
  <si>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</si>
  <si>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</si>
  <si>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</si>
  <si>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</si>
  <si>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</si>
  <si>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</si>
  <si>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</si>
  <si>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</si>
  <si>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</si>
  <si>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</si>
  <si>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</si>
  <si>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</si>
  <si>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</si>
  <si>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</si>
  <si>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</si>
  <si>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</si>
  <si>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</si>
  <si>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</si>
  <si>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</si>
  <si>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</si>
  <si>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</si>
  <si>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</si>
  <si>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</si>
  <si>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</si>
  <si>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</si>
  <si>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</si>
  <si>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</si>
  <si>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</si>
  <si>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</si>
  <si>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</si>
  <si>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</si>
  <si>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</si>
  <si>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</si>
  <si>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</si>
  <si>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</si>
  <si>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</si>
  <si>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</si>
  <si>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</si>
  <si>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</si>
  <si>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</si>
  <si>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</si>
  <si>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</si>
  <si>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</si>
  <si>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</si>
  <si>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</si>
  <si>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</si>
  <si>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</si>
  <si>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</si>
  <si>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</si>
  <si>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</si>
  <si>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</si>
  <si>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</si>
  <si>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</si>
  <si>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</si>
  <si>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</si>
  <si>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</si>
  <si>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</si>
  <si>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</si>
  <si>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</si>
  <si>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</si>
  <si>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</si>
  <si>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</si>
  <si>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</si>
  <si>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</si>
  <si>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</si>
  <si>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</si>
  <si>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</si>
  <si>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</si>
  <si>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</si>
  <si>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</si>
  <si>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</si>
  <si>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</si>
  <si>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</si>
  <si>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</si>
  <si>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</si>
  <si>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</si>
  <si>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</si>
  <si>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</si>
  <si>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</si>
  <si>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</si>
  <si>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</si>
  <si>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</si>
  <si>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</si>
  <si>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</si>
  <si>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</si>
  <si>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</si>
  <si>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</si>
  <si>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</si>
  <si>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</si>
  <si>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</si>
  <si>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</si>
  <si>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</si>
  <si>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</si>
  <si>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</si>
  <si>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</si>
  <si>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</si>
  <si>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</si>
  <si>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</si>
  <si>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</si>
  <si>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</si>
  <si>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</si>
  <si>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</si>
  <si>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</si>
  <si>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</si>
  <si>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</si>
  <si>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</si>
  <si>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</si>
  <si>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</si>
  <si>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</si>
  <si>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</si>
  <si>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</si>
  <si>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</si>
  <si>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</si>
  <si>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</si>
  <si>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</si>
  <si>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</si>
  <si>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</si>
  <si>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</si>
  <si>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</si>
  <si>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</si>
  <si>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</si>
  <si>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</si>
  <si>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</si>
  <si>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</si>
  <si>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</si>
  <si>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</si>
  <si>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</si>
  <si>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</si>
  <si>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</si>
  <si>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</si>
  <si>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</si>
  <si>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</si>
  <si>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</si>
  <si>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</si>
  <si>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</si>
  <si>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</si>
  <si>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</si>
  <si>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</si>
  <si>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</si>
  <si>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</si>
  <si>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</si>
  <si>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</si>
  <si>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</si>
  <si>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</si>
  <si>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</si>
  <si>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</si>
  <si>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</si>
  <si>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</si>
  <si>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</si>
  <si>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</si>
  <si>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</si>
  <si>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</si>
  <si>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</si>
  <si>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</si>
  <si>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</si>
  <si>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</si>
  <si>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</si>
  <si>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</si>
  <si>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</si>
  <si>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</si>
  <si>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</si>
  <si>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</si>
  <si>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</si>
  <si>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</si>
  <si>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</si>
  <si>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</si>
  <si>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</si>
  <si>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</si>
  <si>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</si>
  <si>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</si>
  <si>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</si>
  <si>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</si>
  <si>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</si>
  <si>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</si>
  <si>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</si>
  <si>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</si>
  <si>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</si>
  <si>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</si>
  <si>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</si>
  <si>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</si>
  <si>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</si>
  <si>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</si>
  <si>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</si>
  <si>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</si>
  <si>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</si>
  <si>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</si>
  <si>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</si>
  <si>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</si>
  <si>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</si>
  <si>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</si>
  <si>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</si>
  <si>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</si>
  <si>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</si>
  <si>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</si>
  <si>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</si>
  <si>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</si>
  <si>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</si>
  <si>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</si>
  <si>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</si>
  <si>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</si>
  <si>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</si>
  <si>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</si>
  <si>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</si>
  <si>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</si>
  <si>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</si>
  <si>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</si>
  <si>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</si>
  <si>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</si>
  <si>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</si>
  <si>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</si>
  <si>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</si>
  <si>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</si>
  <si>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</si>
  <si>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</si>
  <si>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</si>
  <si>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</si>
  <si>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</si>
  <si>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</si>
  <si>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</si>
  <si>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</si>
  <si>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</si>
  <si>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</si>
  <si>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</si>
  <si>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</si>
  <si>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</si>
  <si>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</si>
  <si>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</si>
  <si>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</si>
  <si>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</si>
  <si>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</si>
  <si>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</si>
  <si>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</si>
  <si>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</si>
  <si>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</si>
  <si>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</si>
  <si>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</si>
  <si>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</si>
  <si>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</si>
  <si>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</si>
  <si>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</si>
  <si>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</si>
  <si>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</si>
  <si>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</si>
  <si>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</si>
  <si>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</si>
  <si>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</si>
  <si>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</si>
  <si>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</si>
  <si>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</si>
  <si>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</si>
  <si>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</si>
  <si>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</si>
  <si>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</si>
  <si>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</si>
  <si>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</si>
  <si>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</si>
  <si>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</si>
  <si>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</si>
  <si>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</si>
  <si>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</si>
  <si>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</si>
  <si>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</si>
  <si>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</si>
  <si>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</si>
  <si>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</si>
  <si>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</si>
  <si>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</si>
  <si>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</si>
  <si>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</si>
  <si>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</si>
  <si>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</si>
  <si>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</si>
  <si>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</si>
  <si>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</si>
  <si>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</si>
  <si>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</si>
  <si>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</si>
  <si>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</si>
  <si>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</si>
  <si>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</si>
  <si>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</si>
  <si>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</si>
  <si>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</si>
  <si>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</si>
  <si>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</si>
  <si>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</si>
  <si>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</si>
  <si>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</si>
  <si>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</si>
  <si>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</si>
  <si>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</si>
  <si>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</si>
  <si>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</si>
  <si>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</si>
  <si>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</si>
  <si>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</si>
  <si>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</si>
  <si>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</si>
  <si>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</si>
  <si>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</si>
  <si>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</si>
  <si>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</si>
  <si>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</si>
  <si>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</si>
  <si>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</si>
  <si>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</si>
  <si>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</si>
  <si>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</si>
  <si>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</si>
  <si>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</si>
  <si>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</si>
  <si>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</si>
  <si>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</si>
  <si>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</si>
  <si>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</si>
  <si>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</si>
  <si>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</si>
  <si>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</si>
  <si>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</si>
  <si>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</si>
  <si>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</si>
  <si>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</si>
  <si>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</si>
  <si>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</si>
  <si>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</si>
  <si>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</si>
  <si>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</si>
  <si>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</si>
  <si>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</si>
  <si>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</si>
  <si>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</si>
  <si>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</si>
  <si>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</si>
  <si>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</si>
  <si>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</si>
  <si>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</si>
  <si>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</si>
  <si>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</si>
  <si>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</si>
  <si>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</si>
  <si>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</si>
  <si>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</si>
  <si>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</si>
  <si>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</si>
  <si>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</si>
  <si>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</si>
  <si>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</si>
  <si>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</si>
  <si>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</si>
  <si>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</si>
  <si>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</si>
  <si>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</si>
  <si>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</si>
  <si>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</si>
  <si>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</si>
  <si>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</si>
  <si>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</si>
  <si>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</si>
  <si>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</si>
  <si>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</si>
  <si>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</si>
  <si>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</si>
  <si>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</si>
  <si>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</si>
  <si>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</si>
  <si>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</si>
  <si>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</si>
  <si>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</si>
  <si>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</si>
  <si>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</si>
  <si>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</si>
  <si>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</si>
  <si>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</si>
  <si>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</si>
  <si>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</si>
  <si>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</si>
  <si>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</si>
  <si>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</si>
  <si>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</si>
  <si>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</si>
  <si>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</si>
  <si>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</si>
  <si>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</si>
  <si>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</si>
  <si>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</si>
  <si>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</si>
  <si>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</si>
  <si>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</si>
  <si>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</si>
  <si>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</si>
  <si>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</si>
  <si>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</si>
  <si>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</si>
  <si>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</si>
  <si>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</si>
  <si>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</si>
  <si>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</si>
  <si>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</si>
  <si>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</si>
  <si>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</si>
  <si>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</si>
  <si>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</si>
  <si>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</si>
  <si>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</si>
  <si>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</si>
  <si>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</si>
  <si>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</si>
  <si>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</si>
  <si>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</si>
  <si>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</si>
  <si>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</si>
  <si>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</si>
  <si>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</si>
  <si>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</si>
  <si>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</si>
  <si>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</si>
  <si>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</si>
  <si>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</si>
  <si>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</si>
  <si>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</si>
  <si>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</si>
  <si>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</si>
  <si>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</si>
  <si>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</si>
  <si>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</si>
  <si>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</si>
  <si>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</si>
  <si>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</si>
  <si>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</si>
  <si>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</si>
  <si>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</si>
  <si>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</si>
  <si>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</si>
  <si>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</si>
  <si>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</si>
  <si>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</si>
  <si>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</si>
  <si>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</si>
  <si>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</si>
  <si>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</si>
  <si>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</si>
  <si>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</si>
  <si>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</si>
  <si>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</si>
  <si>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</si>
  <si>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</si>
  <si>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</si>
  <si>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</si>
  <si>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</si>
  <si>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</si>
  <si>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</si>
  <si>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</si>
  <si>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</si>
  <si>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</si>
  <si>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</si>
  <si>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</si>
  <si>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</si>
  <si>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</si>
  <si>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</si>
  <si>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</si>
  <si>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</si>
  <si>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</si>
  <si>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</si>
  <si>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</si>
  <si>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</si>
  <si>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</si>
  <si>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</si>
  <si>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</si>
  <si>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</si>
  <si>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</si>
  <si>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</si>
  <si>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</si>
  <si>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</si>
  <si>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</si>
  <si>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</si>
  <si>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</si>
  <si>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</si>
  <si>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</si>
  <si>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</si>
  <si>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</si>
  <si>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</si>
  <si>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</si>
  <si>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</si>
  <si>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</si>
  <si>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</si>
  <si>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</si>
  <si>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</si>
  <si>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</si>
  <si>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</si>
  <si>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</si>
  <si>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</si>
  <si>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</si>
  <si>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</si>
  <si>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</si>
  <si>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</si>
  <si>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</si>
  <si>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</si>
  <si>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</si>
  <si>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</si>
  <si>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</si>
  <si>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</si>
  <si>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</si>
  <si>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</si>
  <si>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</si>
  <si>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</si>
  <si>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</si>
  <si>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</si>
  <si>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</si>
  <si>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</si>
  <si>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</si>
  <si>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</si>
  <si>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</si>
  <si>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</si>
  <si>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</si>
  <si>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</si>
  <si>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</si>
  <si>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</si>
  <si>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</si>
  <si>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</si>
  <si>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</si>
  <si>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</si>
  <si>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</si>
  <si>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</si>
  <si>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</si>
  <si>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</si>
  <si>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</si>
  <si>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</si>
  <si>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</si>
  <si>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</si>
  <si>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</si>
  <si>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</si>
  <si>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</si>
  <si>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</si>
  <si>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</si>
  <si>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</si>
  <si>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</si>
  <si>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</si>
  <si>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</si>
  <si>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</si>
  <si>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</si>
  <si>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</si>
  <si>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</si>
  <si>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</si>
  <si>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</si>
  <si>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</si>
  <si>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</si>
  <si>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</si>
  <si>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</si>
  <si>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</si>
  <si>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</si>
  <si>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</si>
  <si>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</si>
  <si>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</si>
  <si>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</si>
  <si>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</si>
  <si>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</si>
  <si>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</si>
  <si>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</si>
  <si>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</si>
  <si>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</si>
  <si>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</si>
  <si>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</si>
  <si>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</si>
  <si>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</si>
  <si>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</si>
  <si>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</si>
  <si>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</si>
  <si>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</si>
  <si>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</si>
  <si>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</si>
  <si>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</si>
  <si>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</si>
  <si>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</si>
  <si>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</si>
  <si>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</si>
  <si>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</si>
  <si>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</si>
  <si>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</si>
  <si>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</si>
  <si>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</si>
  <si>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</si>
  <si>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</si>
  <si>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</si>
  <si>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</si>
  <si>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</si>
  <si>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</si>
  <si>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</si>
  <si>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</si>
  <si>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</si>
  <si>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</si>
  <si>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</si>
  <si>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</si>
  <si>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</si>
  <si>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</si>
  <si>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</si>
  <si>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</si>
  <si>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</si>
  <si>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</si>
  <si>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</si>
  <si>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</si>
  <si>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</si>
  <si>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</si>
  <si>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</si>
  <si>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</si>
  <si>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</si>
  <si>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</si>
  <si>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</si>
  <si>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</si>
  <si>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</si>
  <si>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</si>
  <si>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</si>
  <si>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</si>
  <si>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</si>
  <si>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</si>
  <si>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</si>
  <si>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</si>
  <si>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</si>
  <si>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</si>
  <si>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</si>
  <si>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</si>
  <si>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</si>
  <si>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</si>
  <si>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</si>
  <si>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</si>
  <si>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</si>
  <si>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</si>
  <si>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</si>
  <si>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</si>
  <si>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</si>
  <si>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</si>
  <si>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</si>
  <si>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</si>
  <si>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</si>
  <si>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</si>
  <si>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</si>
  <si>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</si>
  <si>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</si>
  <si>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</si>
  <si>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</si>
  <si>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</si>
  <si>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</si>
  <si>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</si>
  <si>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</si>
  <si>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</si>
  <si>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</si>
  <si>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</si>
  <si>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</si>
  <si>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</si>
  <si>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</si>
  <si>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</si>
  <si>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</si>
  <si>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</si>
  <si>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</si>
  <si>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</si>
  <si>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</si>
  <si>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</si>
  <si>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</si>
  <si>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</si>
  <si>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</si>
  <si>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</si>
  <si>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</si>
  <si>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</si>
  <si>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</si>
  <si>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</si>
  <si>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</si>
  <si>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</si>
  <si>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</si>
  <si>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</si>
  <si>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</si>
  <si>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</si>
  <si>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</si>
  <si>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</si>
  <si>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</si>
  <si>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</si>
  <si>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</si>
  <si>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</si>
  <si>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</si>
  <si>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</si>
  <si>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</si>
  <si>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</si>
  <si>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</si>
  <si>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</si>
  <si>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</si>
  <si>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</si>
  <si>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</si>
  <si>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</si>
  <si>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</si>
  <si>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</si>
  <si>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</si>
  <si>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</si>
  <si>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</si>
  <si>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</si>
  <si>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</si>
  <si>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</si>
  <si>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</si>
  <si>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</si>
  <si>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</si>
  <si>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</si>
  <si>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</si>
  <si>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</si>
  <si>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</si>
  <si>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</si>
  <si>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</si>
  <si>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</si>
  <si>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</si>
  <si>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</si>
  <si>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</si>
  <si>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</si>
  <si>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</si>
  <si>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</si>
  <si>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</si>
  <si>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</si>
  <si>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</si>
  <si>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</si>
  <si>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</si>
  <si>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</si>
  <si>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</si>
  <si>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</si>
  <si>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</si>
  <si>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</si>
  <si>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</si>
  <si>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</si>
  <si>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</si>
  <si>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</si>
  <si>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</si>
  <si>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</si>
  <si>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</si>
  <si>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</si>
  <si>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</si>
  <si>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</si>
  <si>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</si>
  <si>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</si>
  <si>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</si>
  <si>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</si>
  <si>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</si>
  <si>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</si>
  <si>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</si>
  <si>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</si>
  <si>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</si>
  <si>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</si>
  <si>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</si>
  <si>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</si>
  <si>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</si>
  <si>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</si>
  <si>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</si>
  <si>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</si>
  <si>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</si>
  <si>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</si>
  <si>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</si>
  <si>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</si>
  <si>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</si>
  <si>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</si>
  <si>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</si>
  <si>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</si>
  <si>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</si>
  <si>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</si>
  <si>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</si>
  <si>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</si>
  <si>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</si>
  <si>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</si>
  <si>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</si>
  <si>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</si>
  <si>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</si>
  <si>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</si>
  <si>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</si>
  <si>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</si>
  <si>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</si>
  <si>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</si>
  <si>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</si>
  <si>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</si>
  <si>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</si>
  <si>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</si>
  <si>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</si>
  <si>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</si>
  <si>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</si>
  <si>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</si>
  <si>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</si>
  <si>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</si>
  <si>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</si>
  <si>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</si>
  <si>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</si>
  <si>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</si>
  <si>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</si>
  <si>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</si>
  <si>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</si>
  <si>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</si>
  <si>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</si>
  <si>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</si>
  <si>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</si>
  <si>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</si>
  <si>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</si>
  <si>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</si>
  <si>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</si>
  <si>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</si>
  <si>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</si>
  <si>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</si>
  <si>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</si>
  <si>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</si>
  <si>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</si>
  <si>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</si>
  <si>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</si>
  <si>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</si>
  <si>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</si>
  <si>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</si>
  <si>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</si>
  <si>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</si>
  <si>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</si>
  <si>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</si>
  <si>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</si>
  <si>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</si>
  <si>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</si>
  <si>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</si>
  <si>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</si>
  <si>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</si>
  <si>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</si>
  <si>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</si>
  <si>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</si>
  <si>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</si>
  <si>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</si>
  <si>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</si>
  <si>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</si>
  <si>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</si>
  <si>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</si>
  <si>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</si>
  <si>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</si>
  <si>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</si>
  <si>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</si>
  <si>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</si>
  <si>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</si>
  <si>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</si>
  <si>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</si>
  <si>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</si>
  <si>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</si>
  <si>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</si>
  <si>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</si>
  <si>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</si>
  <si>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</si>
  <si>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</si>
  <si>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</si>
  <si>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</si>
  <si>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</si>
  <si>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</si>
  <si>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</si>
  <si>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</si>
  <si>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</si>
  <si>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</si>
  <si>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</si>
  <si>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</si>
  <si>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</si>
  <si>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</si>
  <si>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</si>
  <si>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</si>
  <si>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</si>
  <si>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</si>
  <si>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</si>
  <si>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</si>
  <si>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</si>
  <si>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</si>
  <si>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</si>
  <si>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</si>
  <si>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</si>
  <si>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</si>
  <si>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</si>
  <si>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</si>
  <si>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</si>
  <si>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</si>
  <si>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</si>
  <si>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</si>
  <si>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</si>
  <si>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</si>
  <si>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</si>
  <si>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</si>
  <si>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</si>
  <si>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</si>
  <si>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</si>
  <si>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</si>
  <si>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</si>
  <si>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</si>
  <si>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</si>
  <si>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</si>
  <si>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</si>
  <si>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</si>
  <si>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</si>
  <si>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</si>
  <si>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</si>
  <si>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</si>
  <si>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</si>
  <si>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</si>
  <si>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</si>
  <si>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</si>
  <si>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</si>
  <si>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</si>
  <si>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</si>
  <si>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</si>
  <si>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</si>
  <si>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</si>
  <si>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</si>
  <si>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</si>
  <si>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</si>
  <si>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</si>
  <si>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</si>
  <si>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</si>
  <si>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</si>
  <si>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</si>
  <si>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</si>
  <si>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</si>
  <si>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</si>
  <si>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</si>
  <si>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</si>
  <si>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</si>
  <si>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</si>
  <si>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</si>
  <si>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</si>
  <si>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</si>
  <si>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</si>
  <si>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</si>
  <si>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</si>
  <si>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</si>
  <si>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</si>
  <si>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</si>
  <si>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</si>
  <si>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</si>
  <si>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</si>
  <si>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</si>
  <si>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</si>
  <si>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</si>
  <si>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</si>
  <si>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</si>
  <si>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</si>
  <si>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</si>
  <si>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</si>
  <si>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</si>
  <si>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</si>
  <si>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</si>
  <si>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</si>
  <si>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</si>
  <si>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</si>
  <si>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</si>
  <si>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</si>
  <si>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</si>
  <si>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</si>
  <si>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</si>
  <si>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</si>
  <si>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</si>
  <si>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</si>
  <si>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</si>
  <si>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</si>
  <si>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</si>
  <si>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</si>
  <si>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</si>
  <si>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</si>
  <si>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</si>
  <si>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</si>
  <si>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</si>
  <si>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</si>
  <si>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</si>
  <si>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</si>
  <si>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</si>
  <si>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</si>
  <si>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</si>
  <si>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</si>
  <si>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</si>
  <si>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</si>
  <si>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</si>
  <si>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</si>
  <si>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</si>
  <si>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</si>
  <si>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</si>
  <si>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</si>
  <si>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</si>
  <si>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</si>
  <si>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</si>
  <si>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</si>
  <si>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</si>
  <si>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</si>
  <si>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</si>
  <si>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</si>
  <si>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</si>
  <si>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</si>
  <si>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</si>
  <si>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</si>
  <si>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</si>
  <si>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</si>
  <si>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</si>
  <si>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</si>
  <si>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</si>
  <si>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</si>
  <si>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</si>
  <si>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</si>
  <si>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</si>
  <si>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</si>
  <si>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</si>
  <si>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</si>
  <si>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</si>
  <si>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</si>
  <si>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</si>
  <si>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</si>
  <si>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</si>
  <si>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</si>
  <si>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</si>
  <si>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</si>
  <si>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</si>
  <si>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</si>
  <si>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</si>
  <si>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</si>
  <si>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</si>
  <si>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</si>
  <si>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</si>
  <si>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</si>
  <si>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</si>
  <si>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</si>
  <si>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</si>
  <si>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</si>
  <si>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</si>
  <si>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</si>
  <si>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</si>
  <si>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</si>
  <si>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</si>
  <si>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</si>
  <si>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</si>
  <si>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</si>
  <si>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</si>
  <si>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</si>
  <si>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</si>
  <si>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</si>
  <si>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</si>
  <si>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</si>
  <si>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</si>
  <si>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</si>
  <si>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</si>
  <si>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</si>
  <si>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</si>
  <si>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</si>
  <si>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</si>
  <si>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</si>
  <si>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</si>
  <si>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</si>
  <si>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</si>
  <si>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</si>
  <si>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</si>
  <si>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</si>
  <si>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</si>
  <si>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</si>
  <si>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</si>
  <si>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</si>
  <si>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</si>
  <si>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</si>
  <si>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</si>
  <si>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</si>
  <si>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</si>
  <si>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</si>
  <si>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</si>
  <si>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</si>
  <si>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</si>
  <si>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</si>
  <si>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</si>
  <si>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</si>
  <si>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</si>
  <si>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</si>
  <si>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</si>
  <si>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</si>
  <si>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</si>
  <si>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</si>
  <si>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</si>
  <si>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</si>
  <si>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</si>
  <si>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</si>
  <si>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</si>
  <si>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</si>
  <si>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</si>
  <si>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</si>
  <si>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</si>
  <si>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</si>
  <si>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</si>
  <si>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</si>
  <si>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</si>
  <si>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</si>
  <si>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</si>
  <si>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</si>
  <si>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</si>
  <si>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</si>
  <si>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</si>
  <si>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</si>
  <si>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</si>
  <si>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</si>
  <si>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</si>
  <si>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</si>
  <si>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</si>
  <si>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</si>
  <si>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</si>
  <si>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</si>
  <si>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</si>
  <si>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</si>
  <si>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</si>
  <si>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</si>
  <si>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</si>
  <si>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</si>
  <si>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</si>
  <si>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</si>
  <si>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</si>
  <si>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</si>
  <si>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</si>
  <si>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</si>
  <si>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</si>
  <si>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</si>
  <si>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</si>
  <si>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</si>
  <si>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</si>
  <si>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</si>
  <si>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</si>
  <si>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</si>
  <si>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</si>
  <si>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</si>
  <si>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</si>
  <si>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</si>
  <si>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</si>
  <si>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</si>
  <si>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</si>
  <si>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</si>
  <si>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</si>
  <si>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</si>
  <si>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</si>
  <si>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</si>
  <si>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</si>
  <si>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</si>
  <si>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</si>
  <si>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</si>
  <si>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</si>
  <si>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</si>
  <si>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</si>
  <si>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</si>
  <si>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</si>
  <si>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</si>
  <si>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</si>
  <si>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</si>
  <si>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</si>
  <si>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</si>
  <si>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</si>
  <si>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</si>
  <si>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</si>
  <si>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</si>
  <si>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</si>
  <si>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</si>
  <si>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</si>
  <si>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</si>
  <si>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</si>
  <si>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</si>
  <si>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</si>
  <si>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</si>
  <si>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</si>
  <si>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</si>
  <si>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</si>
  <si>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</si>
  <si>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</si>
  <si>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</si>
  <si>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</si>
  <si>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</si>
  <si>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</si>
  <si>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</si>
  <si>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</si>
  <si>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</si>
  <si>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</si>
  <si>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</si>
  <si>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</si>
  <si>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</si>
  <si>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</si>
  <si>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</si>
  <si>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</si>
  <si>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</si>
  <si>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</si>
  <si>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</si>
  <si>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</si>
  <si>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</si>
  <si>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</si>
  <si>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</si>
  <si>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</si>
  <si>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</si>
  <si>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</si>
  <si>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</si>
  <si>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</si>
  <si>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</si>
  <si>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</si>
  <si>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</si>
  <si>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</si>
  <si>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</si>
  <si>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</si>
  <si>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</si>
  <si>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</si>
  <si>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</si>
  <si>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</si>
  <si>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</si>
  <si>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</si>
  <si>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</si>
  <si>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</si>
  <si>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</si>
  <si>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</si>
  <si>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</si>
  <si>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</si>
  <si>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</si>
  <si>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</si>
  <si>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</si>
  <si>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</si>
  <si>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</si>
  <si>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</si>
  <si>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</si>
  <si>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</si>
  <si>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</si>
  <si>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</si>
  <si>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</si>
  <si>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</si>
  <si>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</si>
  <si>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</si>
  <si>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</si>
  <si>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</si>
  <si>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</si>
  <si>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</si>
  <si>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</si>
  <si>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</si>
  <si>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</si>
  <si>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</si>
  <si>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</si>
  <si>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</si>
  <si>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</si>
  <si>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</si>
  <si>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</si>
  <si>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</si>
  <si>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</si>
  <si>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</si>
  <si>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</si>
  <si>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</si>
  <si>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</si>
  <si>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</si>
  <si>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</si>
  <si>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</si>
  <si>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</si>
  <si>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</si>
  <si>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</si>
  <si>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</si>
  <si>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</si>
  <si>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</si>
  <si>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</si>
  <si>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</si>
  <si>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</si>
  <si>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</si>
  <si>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</si>
  <si>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</si>
  <si>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</si>
  <si>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</si>
  <si>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</si>
  <si>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</si>
  <si>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</si>
  <si>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</si>
  <si>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</si>
  <si>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</si>
  <si>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</si>
  <si>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</si>
  <si>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</si>
  <si>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</si>
  <si>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</si>
  <si>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</si>
  <si>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</si>
  <si>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</si>
  <si>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</si>
  <si>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</si>
  <si>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</si>
  <si>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</si>
  <si>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</si>
  <si>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</si>
  <si>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</si>
  <si>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</si>
  <si>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</si>
  <si>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</si>
  <si>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</si>
  <si>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</si>
  <si>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</si>
  <si>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</si>
  <si>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</si>
  <si>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</si>
  <si>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</si>
  <si>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</si>
  <si>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</si>
  <si>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</si>
  <si>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</si>
  <si>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</si>
  <si>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</si>
  <si>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</si>
  <si>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</si>
  <si>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</si>
  <si>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</si>
  <si>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</si>
  <si>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</si>
  <si>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</si>
  <si>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</si>
  <si>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</si>
  <si>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</si>
  <si>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</si>
  <si>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</si>
  <si>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</si>
  <si>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</si>
  <si>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</si>
  <si>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</si>
  <si>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</si>
  <si>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</si>
  <si>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</si>
  <si>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</si>
  <si>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</si>
  <si>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</si>
  <si>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</si>
  <si>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</si>
  <si>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</si>
  <si>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</si>
  <si>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</si>
  <si>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</si>
  <si>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</si>
  <si>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</si>
  <si>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</si>
  <si>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</si>
  <si>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</si>
  <si>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</si>
  <si>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</si>
  <si>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</si>
  <si>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</si>
  <si>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</si>
  <si>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</si>
  <si>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</si>
  <si>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</si>
  <si>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</si>
  <si>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</si>
  <si>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</si>
  <si>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</si>
  <si>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</si>
  <si>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</si>
  <si>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</si>
  <si>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</si>
  <si>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</si>
  <si>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</si>
  <si>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</si>
  <si>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</si>
  <si>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</si>
  <si>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</si>
  <si>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</si>
  <si>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</si>
  <si>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</si>
  <si>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</si>
  <si>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</si>
  <si>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</si>
  <si>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</si>
  <si>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</si>
  <si>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</si>
  <si>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</si>
  <si>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</si>
  <si>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</si>
  <si>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</si>
  <si>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</si>
  <si>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</si>
  <si>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</si>
  <si>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</si>
  <si>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</si>
  <si>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</si>
  <si>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</si>
  <si>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</si>
  <si>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</si>
  <si>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</si>
  <si>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</si>
  <si>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</si>
  <si>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</si>
  <si>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</si>
  <si>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</si>
  <si>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</si>
  <si>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</si>
  <si>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</si>
  <si>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</si>
  <si>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</si>
  <si>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</si>
  <si>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</si>
  <si>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</si>
  <si>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</si>
  <si>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</si>
  <si>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</si>
  <si>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</si>
  <si>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</si>
  <si>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</si>
  <si>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</si>
  <si>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</si>
  <si>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</si>
  <si>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</si>
  <si>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</si>
  <si>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</si>
  <si>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</si>
  <si>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</si>
  <si>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</si>
  <si>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</si>
  <si>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</si>
  <si>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</si>
  <si>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</si>
  <si>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</si>
  <si>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</si>
  <si>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</si>
  <si>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</si>
  <si>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</si>
  <si>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</si>
  <si>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</si>
  <si>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</si>
  <si>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</si>
  <si>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</si>
  <si>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</si>
  <si>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</si>
  <si>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</si>
  <si>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</si>
  <si>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</si>
  <si>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</si>
  <si>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</si>
  <si>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</si>
  <si>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</si>
  <si>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</si>
  <si>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</si>
  <si>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</si>
  <si>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</si>
  <si>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</si>
  <si>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</si>
  <si>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</si>
  <si>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</si>
  <si>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</si>
  <si>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</si>
  <si>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</si>
  <si>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</si>
  <si>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</si>
  <si>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</si>
  <si>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</si>
  <si>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</si>
  <si>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</si>
  <si>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</si>
  <si>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</si>
  <si>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</si>
  <si>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</si>
  <si>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</si>
  <si>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</si>
  <si>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</si>
  <si>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</si>
  <si>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</si>
  <si>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</si>
  <si>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</si>
  <si>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</si>
  <si>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</si>
  <si>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</si>
  <si>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</si>
  <si>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</si>
  <si>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</si>
  <si>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</si>
  <si>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</si>
  <si>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</si>
  <si>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</si>
  <si>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</si>
  <si>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</si>
  <si>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</si>
  <si>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</si>
  <si>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</si>
  <si>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</si>
  <si>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</si>
  <si>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</si>
  <si>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</si>
  <si>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</si>
  <si>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</si>
  <si>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</si>
  <si>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</si>
  <si>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</si>
  <si>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</si>
  <si>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</si>
  <si>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</si>
  <si>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</si>
  <si>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</si>
  <si>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</si>
  <si>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</si>
  <si>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</si>
  <si>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</si>
  <si>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</si>
  <si>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</si>
  <si>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</si>
  <si>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</si>
  <si>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</si>
  <si>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</si>
  <si>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</si>
  <si>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</si>
  <si>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</si>
  <si>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</si>
  <si>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</si>
  <si>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</si>
  <si>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</si>
  <si>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</si>
  <si>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</si>
  <si>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</si>
  <si>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</si>
  <si>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</si>
  <si>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</si>
  <si>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</si>
  <si>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</si>
  <si>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</si>
  <si>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</si>
  <si>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</si>
  <si>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</si>
  <si>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</si>
  <si>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</si>
  <si>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</si>
  <si>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</si>
  <si>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</si>
  <si>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</si>
  <si>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</si>
  <si>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</si>
  <si>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</si>
  <si>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</si>
  <si>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</si>
  <si>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</si>
  <si>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</si>
  <si>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</si>
  <si>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</si>
  <si>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</si>
  <si>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</si>
  <si>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</si>
  <si>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</si>
  <si>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</si>
  <si>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</si>
  <si>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</si>
  <si>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</si>
  <si>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</si>
  <si>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</si>
  <si>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</si>
  <si>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</si>
  <si>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</si>
  <si>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</si>
  <si>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</si>
  <si>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</si>
  <si>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</si>
  <si>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</si>
  <si>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</si>
  <si>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</si>
  <si>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</si>
  <si>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</si>
  <si>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</si>
  <si>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</si>
  <si>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</si>
  <si>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</si>
  <si>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</si>
  <si>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</si>
  <si>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</si>
  <si>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</si>
  <si>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</si>
  <si>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</si>
  <si>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</si>
  <si>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</si>
  <si>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</si>
  <si>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</si>
  <si>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</si>
  <si>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</si>
  <si>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</si>
  <si>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</si>
  <si>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</si>
  <si>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</si>
  <si>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</si>
  <si>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</si>
  <si>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</si>
  <si>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</si>
  <si>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</si>
  <si>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</si>
  <si>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</si>
  <si>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</si>
  <si>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</si>
  <si>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</si>
  <si>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</si>
  <si>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</si>
  <si>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</si>
  <si>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</si>
  <si>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</si>
  <si>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</si>
  <si>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</si>
  <si>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</si>
  <si>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</si>
  <si>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</si>
  <si>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</si>
  <si>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</si>
  <si>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</si>
  <si>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</si>
  <si>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</si>
  <si>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</si>
  <si>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</si>
  <si>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</si>
  <si>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</si>
  <si>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</si>
  <si>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</si>
  <si>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</si>
  <si>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</si>
  <si>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</si>
  <si>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</si>
  <si>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</si>
  <si>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</si>
  <si>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</si>
  <si>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</si>
  <si>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</si>
  <si>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</si>
  <si>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</si>
  <si>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</si>
  <si>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</si>
  <si>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</si>
  <si>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</si>
  <si>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</si>
  <si>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</si>
  <si>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</si>
  <si>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</si>
  <si>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</si>
  <si>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</si>
  <si>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</si>
  <si>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</si>
  <si>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</si>
  <si>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</si>
  <si>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</si>
  <si>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</si>
  <si>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</si>
  <si>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</si>
  <si>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</si>
  <si>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</si>
  <si>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</si>
  <si>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</si>
  <si>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</si>
  <si>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</si>
  <si>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</si>
  <si>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</si>
  <si>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</si>
  <si>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</si>
  <si>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</si>
  <si>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</si>
  <si>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</si>
  <si>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</si>
  <si>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</si>
  <si>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</si>
  <si>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</si>
  <si>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</si>
  <si>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</si>
  <si>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</si>
  <si>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</si>
  <si>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</si>
  <si>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</si>
  <si>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</si>
  <si>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</si>
  <si>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</si>
  <si>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</si>
  <si>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</si>
  <si>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</si>
  <si>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</si>
  <si>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</si>
  <si>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</si>
  <si>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</si>
  <si>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</si>
  <si>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</si>
  <si>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</si>
  <si>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</si>
  <si>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</si>
  <si>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</si>
  <si>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</si>
  <si>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</si>
  <si>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</si>
  <si>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</si>
  <si>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</si>
  <si>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</si>
  <si>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</si>
  <si>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</si>
  <si>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</si>
  <si>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</si>
  <si>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</si>
  <si>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</si>
  <si>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</si>
  <si>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</si>
  <si>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</si>
  <si>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</si>
  <si>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</si>
  <si>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</si>
  <si>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</si>
  <si>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</si>
  <si>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</si>
  <si>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</si>
  <si>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</si>
  <si>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</si>
  <si>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</si>
  <si>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</si>
  <si>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</si>
  <si>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</si>
  <si>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</si>
  <si>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</si>
  <si>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</si>
  <si>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</si>
  <si>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</si>
  <si>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</si>
  <si>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</si>
  <si>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</si>
  <si>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</si>
  <si>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</si>
  <si>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</si>
  <si>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</si>
  <si>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</si>
  <si>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</si>
  <si>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</si>
  <si>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</si>
  <si>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</si>
  <si>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</si>
  <si>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</si>
  <si>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</si>
  <si>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</si>
  <si>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</si>
  <si>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</si>
  <si>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</si>
  <si>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</si>
  <si>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</si>
  <si>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</si>
  <si>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</si>
  <si>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</si>
  <si>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</si>
  <si>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</si>
  <si>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</si>
  <si>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</si>
  <si>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</si>
  <si>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</si>
  <si>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</si>
  <si>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</si>
  <si>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</si>
  <si>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</si>
  <si>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</si>
  <si>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</si>
  <si>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</si>
  <si>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</si>
  <si>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</si>
  <si>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</si>
  <si>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</si>
  <si>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</si>
  <si>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</si>
  <si>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</si>
  <si>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</si>
  <si>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</si>
  <si>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</si>
  <si>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</si>
  <si>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</si>
  <si>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</si>
  <si>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</si>
  <si>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</si>
  <si>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</si>
  <si>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</si>
  <si>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</si>
  <si>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</si>
  <si>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</si>
  <si>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</si>
  <si>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</si>
  <si>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</si>
  <si>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</si>
  <si>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</si>
  <si>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</si>
  <si>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</si>
  <si>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</si>
  <si>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</si>
  <si>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</si>
  <si>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</si>
  <si>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</si>
  <si>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</si>
  <si>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</si>
  <si>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</si>
  <si>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</si>
  <si>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</si>
  <si>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</si>
  <si>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</si>
  <si>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</si>
  <si>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</si>
  <si>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</si>
  <si>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</si>
  <si>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</si>
  <si>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</si>
  <si>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</si>
  <si>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</si>
  <si>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</si>
  <si>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</si>
  <si>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</si>
  <si>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</si>
  <si>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</si>
  <si>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</si>
  <si>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</si>
  <si>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</si>
  <si>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</si>
  <si>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</si>
  <si>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</si>
  <si>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</si>
  <si>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</si>
  <si>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</si>
  <si>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</si>
  <si>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</si>
  <si>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</si>
  <si>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</si>
  <si>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</si>
  <si>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</si>
  <si>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</si>
  <si>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</si>
  <si>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</si>
  <si>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</si>
  <si>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</si>
  <si>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</si>
  <si>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</si>
  <si>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</si>
  <si>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</si>
  <si>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</si>
  <si>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</si>
  <si>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</si>
  <si>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</si>
  <si>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</si>
  <si>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</si>
  <si>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</si>
  <si>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</si>
  <si>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</si>
  <si>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</si>
  <si>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</si>
  <si>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</si>
  <si>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</si>
  <si>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</si>
  <si>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</si>
  <si>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</si>
  <si>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</si>
  <si>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</si>
  <si>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</si>
  <si>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</si>
  <si>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</si>
  <si>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</si>
  <si>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</si>
  <si>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</si>
  <si>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</si>
  <si>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</si>
  <si>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</si>
  <si>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</si>
  <si>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</si>
  <si>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</si>
  <si>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</si>
  <si>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</si>
  <si>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</si>
  <si>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</si>
  <si>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</si>
  <si>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</si>
  <si>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</si>
  <si>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</si>
  <si>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</si>
  <si>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</si>
  <si>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</si>
  <si>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</si>
  <si>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</si>
  <si>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</si>
  <si>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</si>
  <si>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</si>
  <si>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</si>
  <si>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</si>
  <si>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</si>
  <si>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</si>
  <si>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</si>
  <si>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</si>
  <si>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</si>
  <si>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</si>
  <si>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</si>
  <si>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</si>
  <si>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</si>
  <si>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</si>
  <si>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</si>
  <si>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</si>
  <si>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</si>
  <si>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</si>
  <si>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</si>
  <si>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</si>
  <si>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</si>
  <si>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</si>
  <si>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</si>
  <si>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</si>
  <si>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</si>
  <si>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</si>
  <si>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</si>
  <si>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</si>
  <si>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</si>
  <si>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</si>
  <si>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</si>
  <si>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</si>
  <si>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</si>
  <si>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</si>
  <si>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</si>
  <si>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</si>
  <si>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</si>
  <si>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</si>
  <si>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</si>
  <si>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</si>
  <si>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</si>
  <si>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</si>
  <si>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</si>
  <si>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</si>
  <si>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</si>
  <si>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</si>
  <si>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</si>
  <si>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</si>
  <si>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</si>
  <si>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</si>
  <si>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</si>
  <si>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</si>
  <si>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</si>
  <si>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</si>
  <si>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</si>
  <si>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</si>
  <si>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</si>
  <si>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</si>
  <si>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</si>
  <si>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</si>
  <si>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</si>
  <si>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</si>
  <si>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</si>
  <si>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</si>
  <si>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</si>
  <si>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</si>
  <si>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</si>
  <si>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</si>
  <si>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</si>
  <si>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</si>
  <si>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</si>
  <si>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</si>
  <si>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</si>
  <si>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</si>
  <si>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</si>
  <si>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</si>
  <si>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</si>
  <si>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</si>
  <si>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</si>
  <si>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</si>
  <si>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</si>
  <si>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</si>
  <si>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</si>
  <si>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</si>
  <si>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</si>
  <si>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</si>
  <si>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</si>
  <si>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</si>
  <si>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</si>
  <si>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</si>
  <si>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</si>
  <si>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</si>
  <si>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</si>
  <si>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</si>
  <si>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</si>
  <si>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</si>
  <si>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</si>
  <si>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</si>
  <si>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</si>
  <si>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</si>
  <si>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</si>
  <si>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</si>
  <si>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</si>
  <si>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</si>
  <si>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</si>
  <si>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</si>
  <si>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</si>
  <si>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</si>
  <si>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</si>
  <si>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</si>
  <si>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</si>
  <si>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</si>
  <si>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</si>
  <si>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</si>
  <si>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</si>
  <si>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</si>
  <si>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</si>
  <si>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</si>
  <si>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</si>
  <si>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</si>
  <si>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</si>
  <si>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</si>
  <si>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</si>
  <si>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</si>
  <si>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</si>
  <si>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</si>
  <si>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</si>
  <si>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</si>
  <si>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</si>
  <si>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</si>
  <si>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</si>
  <si>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</si>
  <si>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</si>
  <si>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</si>
  <si>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</si>
  <si>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</si>
  <si>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</si>
  <si>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</si>
  <si>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</si>
  <si>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</si>
  <si>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</si>
  <si>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</si>
  <si>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</si>
  <si>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</si>
  <si>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</si>
  <si>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</si>
  <si>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</si>
  <si>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</si>
  <si>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</si>
  <si>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</si>
  <si>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</si>
  <si>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</si>
  <si>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</si>
  <si>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</si>
  <si>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</si>
  <si>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</si>
  <si>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</si>
  <si>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</si>
  <si>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</si>
  <si>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</si>
  <si>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</si>
  <si>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</si>
  <si>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</si>
  <si>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</si>
  <si>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</si>
  <si>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</si>
  <si>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</si>
  <si>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</si>
  <si>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</si>
  <si>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</si>
  <si>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</si>
  <si>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</si>
  <si>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</si>
  <si>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</si>
  <si>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</si>
  <si>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</si>
  <si>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</si>
  <si>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</si>
  <si>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</si>
  <si>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</si>
  <si>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</si>
  <si>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</si>
  <si>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</si>
  <si>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</si>
  <si>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</si>
  <si>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</si>
  <si>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</si>
  <si>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</si>
  <si>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</si>
  <si>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</si>
  <si>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</si>
  <si>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</si>
  <si>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</si>
  <si>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</si>
  <si>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</si>
  <si>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</si>
  <si>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</si>
  <si>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</si>
  <si>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</si>
  <si>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</si>
  <si>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</si>
  <si>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</si>
  <si>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</si>
  <si>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</si>
  <si>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</si>
  <si>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</si>
  <si>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</si>
  <si>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</si>
  <si>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</si>
  <si>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</si>
  <si>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</si>
  <si>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</si>
  <si>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</si>
  <si>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</si>
  <si>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</si>
  <si>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</si>
  <si>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</si>
  <si>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</si>
  <si>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</si>
  <si>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</si>
  <si>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</si>
  <si>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</si>
  <si>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</si>
  <si>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</si>
  <si>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</si>
  <si>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</si>
  <si>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</si>
  <si>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</si>
  <si>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</si>
  <si>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</si>
  <si>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</si>
  <si>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</si>
  <si>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</si>
  <si>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</si>
  <si>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</si>
  <si>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</si>
  <si>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</si>
  <si>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</si>
  <si>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</si>
  <si>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</si>
  <si>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</si>
  <si>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</si>
  <si>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</si>
  <si>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</si>
  <si>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</si>
  <si>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</si>
  <si>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</si>
  <si>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</si>
  <si>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</si>
  <si>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</si>
  <si>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</si>
  <si>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</si>
  <si>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</si>
  <si>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</si>
  <si>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</si>
  <si>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</si>
  <si>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</si>
  <si>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</si>
  <si>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</si>
  <si>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</si>
  <si>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</si>
  <si>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</si>
  <si>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</si>
  <si>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</si>
  <si>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</si>
  <si>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</si>
  <si>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</si>
  <si>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</si>
  <si>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</si>
  <si>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</si>
  <si>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</si>
  <si>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</si>
  <si>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</si>
  <si>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</si>
  <si>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</si>
  <si>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</si>
  <si>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</si>
  <si>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</si>
  <si>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</si>
  <si>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</si>
  <si>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</si>
  <si>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</si>
  <si>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</si>
  <si>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</si>
  <si>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</si>
  <si>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</si>
  <si>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</si>
  <si>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</si>
  <si>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</si>
  <si>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</si>
  <si>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</si>
  <si>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</si>
  <si>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</si>
  <si>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</si>
  <si>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</si>
  <si>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</si>
  <si>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</si>
  <si>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</si>
  <si>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</si>
  <si>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</si>
  <si>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</si>
  <si>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</si>
  <si>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</si>
  <si>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</si>
  <si>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</si>
  <si>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</si>
  <si>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</si>
  <si>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</si>
  <si>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</si>
  <si>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</si>
  <si>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</si>
  <si>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</si>
  <si>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</si>
  <si>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</si>
  <si>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</si>
  <si>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</si>
  <si>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</si>
  <si>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</si>
  <si>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</si>
  <si>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</si>
  <si>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</si>
  <si>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</si>
  <si>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</si>
  <si>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</si>
  <si>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</si>
  <si>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</si>
  <si>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</si>
  <si>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</si>
  <si>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</si>
  <si>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</si>
  <si>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</si>
  <si>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</si>
  <si>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</si>
  <si>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</si>
  <si>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</si>
  <si>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</si>
  <si>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</si>
  <si>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</si>
  <si>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</si>
  <si>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</si>
  <si>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</si>
  <si>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</si>
  <si>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</si>
  <si>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</si>
  <si>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</si>
  <si>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</si>
  <si>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</si>
  <si>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</si>
  <si>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</si>
  <si>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</si>
  <si>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</si>
  <si>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</si>
  <si>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</si>
  <si>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</si>
  <si>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</si>
  <si>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</si>
  <si>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</si>
  <si>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</si>
  <si>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</si>
  <si>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</si>
  <si>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</si>
  <si>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</si>
  <si>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</si>
  <si>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</si>
  <si>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</si>
  <si>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</si>
  <si>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</si>
  <si>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</si>
  <si>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</si>
  <si>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</si>
  <si>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</si>
  <si>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</si>
  <si>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</si>
  <si>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</si>
  <si>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</si>
  <si>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</si>
  <si>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</si>
  <si>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</si>
  <si>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</si>
  <si>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</si>
  <si>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</si>
  <si>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</si>
  <si>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</si>
  <si>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</si>
  <si>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</si>
  <si>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</si>
  <si>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</si>
  <si>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</si>
  <si>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</si>
  <si>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</si>
  <si>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</si>
  <si>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</si>
  <si>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</si>
  <si>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</si>
  <si>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</si>
  <si>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</si>
  <si>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</si>
  <si>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</si>
  <si>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</si>
  <si>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</si>
  <si>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</si>
  <si>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</si>
  <si>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</si>
  <si>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</si>
  <si>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</si>
  <si>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</si>
  <si>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</si>
  <si>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</si>
  <si>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</si>
  <si>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</si>
  <si>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</si>
  <si>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</si>
  <si>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</si>
  <si>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</si>
  <si>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</si>
  <si>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</si>
  <si>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</si>
  <si>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</si>
  <si>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</si>
  <si>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</si>
  <si>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</si>
  <si>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</si>
  <si>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</si>
  <si>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</si>
  <si>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</si>
  <si>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</si>
  <si>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</si>
  <si>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</si>
  <si>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</si>
  <si>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</si>
  <si>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</si>
  <si>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</si>
  <si>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</si>
  <si>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</si>
  <si>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</si>
  <si>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</si>
  <si>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</si>
  <si>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</si>
  <si>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</si>
  <si>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</si>
  <si>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</si>
  <si>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</si>
  <si>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</si>
  <si>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</si>
  <si>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</si>
  <si>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</si>
  <si>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</si>
  <si>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</si>
  <si>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</si>
  <si>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</si>
  <si>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</si>
  <si>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</si>
  <si>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</si>
  <si>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</si>
  <si>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</si>
  <si>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</si>
  <si>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</si>
  <si>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</si>
  <si>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</si>
  <si>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</si>
  <si>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</si>
  <si>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</si>
  <si>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</si>
  <si>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</si>
  <si>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</si>
  <si>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</si>
  <si>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</si>
  <si>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</si>
  <si>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</si>
  <si>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</si>
  <si>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</si>
  <si>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</si>
  <si>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</si>
  <si>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</si>
  <si>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</si>
  <si>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</si>
  <si>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</si>
  <si>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</si>
  <si>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</si>
  <si>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</si>
  <si>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</si>
  <si>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</si>
  <si>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</si>
  <si>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</si>
  <si>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</si>
  <si>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</si>
  <si>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</si>
  <si>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</si>
  <si>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</si>
  <si>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</si>
  <si>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</si>
  <si>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</si>
  <si>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</si>
  <si>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</si>
  <si>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</si>
  <si>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</si>
  <si>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</si>
  <si>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</si>
  <si>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</si>
  <si>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</si>
  <si>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</si>
  <si>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</si>
  <si>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</si>
  <si>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</si>
  <si>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</si>
  <si>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</si>
  <si>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</si>
  <si>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</si>
  <si>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</si>
  <si>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</si>
  <si>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</si>
  <si>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</si>
  <si>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</si>
  <si>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</si>
  <si>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</si>
  <si>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</si>
  <si>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</si>
  <si>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</si>
  <si>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</si>
  <si>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</si>
  <si>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</si>
  <si>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</si>
  <si>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</si>
  <si>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</si>
  <si>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</si>
  <si>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</si>
  <si>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</si>
  <si>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</si>
  <si>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</si>
  <si>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</si>
  <si>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</si>
  <si>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</si>
  <si>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</si>
  <si>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</si>
  <si>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</si>
  <si>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</si>
  <si>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</si>
  <si>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</si>
  <si>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</si>
  <si>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</si>
  <si>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</si>
  <si>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</si>
  <si>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</si>
  <si>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</si>
  <si>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</si>
  <si>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</si>
  <si>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</si>
  <si>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</si>
  <si>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</si>
  <si>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</si>
  <si>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</si>
  <si>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</si>
  <si>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</si>
  <si>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</si>
  <si>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</si>
  <si>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</si>
  <si>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</si>
  <si>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</si>
  <si>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</si>
  <si>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</si>
  <si>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</si>
  <si>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</si>
  <si>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</si>
  <si>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</si>
  <si>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</si>
  <si>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</si>
  <si>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</si>
  <si>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</si>
  <si>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</si>
  <si>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</si>
  <si>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</si>
  <si>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</si>
  <si>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</si>
  <si>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</si>
  <si>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</si>
  <si>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</si>
  <si>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</si>
  <si>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</si>
  <si>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</si>
  <si>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</si>
  <si>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</si>
  <si>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</si>
  <si>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</si>
  <si>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</si>
  <si>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</si>
  <si>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</si>
  <si>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</si>
  <si>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</si>
  <si>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</si>
  <si>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</si>
  <si>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</si>
  <si>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</si>
  <si>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</si>
  <si>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</si>
  <si>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</si>
  <si>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</si>
  <si>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</si>
  <si>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</si>
  <si>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</si>
  <si>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</si>
  <si>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</si>
  <si>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</si>
  <si>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</si>
  <si>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</si>
  <si>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</si>
  <si>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</si>
  <si>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</si>
  <si>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</si>
  <si>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</si>
  <si>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</si>
  <si>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</si>
  <si>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</si>
  <si>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</si>
  <si>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</si>
  <si>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</si>
  <si>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</si>
  <si>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</si>
  <si>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</si>
  <si>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</si>
  <si>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</si>
  <si>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</si>
  <si>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</si>
  <si>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</si>
  <si>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</si>
  <si>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</si>
  <si>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</si>
  <si>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</si>
  <si>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</si>
  <si>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</si>
  <si>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</si>
  <si>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</si>
  <si>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</si>
  <si>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</si>
  <si>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</si>
  <si>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</si>
  <si>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</si>
  <si>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</si>
  <si>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</si>
  <si>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</si>
  <si>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</si>
  <si>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</si>
  <si>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</si>
  <si>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</si>
  <si>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</si>
  <si>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</si>
  <si>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</si>
  <si>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</si>
  <si>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</si>
  <si>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</si>
  <si>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</si>
  <si>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</si>
  <si>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</si>
  <si>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</si>
  <si>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</si>
  <si>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</si>
  <si>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</si>
  <si>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</si>
  <si>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</si>
  <si>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</si>
  <si>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</si>
  <si>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</si>
  <si>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</si>
  <si>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</si>
  <si>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</si>
  <si>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</si>
  <si>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</si>
  <si>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</si>
  <si>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</si>
  <si>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</si>
  <si>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</si>
  <si>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</si>
  <si>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</si>
  <si>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</si>
  <si>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</si>
  <si>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</si>
  <si>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</si>
  <si>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</si>
  <si>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</si>
  <si>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</si>
  <si>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</si>
  <si>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</si>
  <si>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</si>
  <si>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</si>
  <si>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</si>
  <si>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</si>
  <si>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</si>
  <si>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</si>
  <si>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</si>
  <si>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</si>
  <si>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</si>
  <si>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</si>
  <si>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</si>
  <si>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</si>
  <si>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</si>
  <si>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</si>
  <si>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</si>
  <si>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</si>
  <si>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</si>
  <si>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</si>
  <si>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</si>
  <si>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</si>
  <si>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</si>
  <si>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</si>
  <si>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</si>
  <si>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</si>
  <si>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</si>
  <si>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</si>
  <si>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</si>
  <si>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</si>
  <si>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</si>
  <si>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</si>
  <si>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</si>
  <si>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</si>
  <si>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</si>
  <si>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</si>
  <si>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</si>
  <si>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</si>
  <si>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</si>
  <si>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</si>
  <si>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</si>
  <si>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</si>
  <si>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</si>
  <si>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</si>
  <si>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</si>
  <si>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</si>
  <si>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</si>
  <si>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</si>
  <si>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</si>
  <si>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</si>
  <si>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</si>
  <si>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</si>
  <si>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</si>
  <si>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</si>
  <si>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</si>
  <si>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</si>
  <si>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</si>
  <si>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</si>
  <si>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</si>
  <si>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</si>
  <si>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</si>
  <si>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</si>
  <si>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</si>
  <si>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</si>
  <si>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</si>
  <si>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</si>
  <si>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</si>
  <si>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</si>
  <si>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</si>
  <si>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</si>
  <si>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</si>
  <si>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</si>
  <si>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</si>
  <si>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</si>
  <si>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</si>
  <si>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</si>
  <si>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</si>
  <si>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</si>
  <si>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</si>
  <si>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</si>
  <si>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</si>
  <si>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</si>
  <si>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</si>
  <si>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</si>
  <si>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</si>
  <si>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</si>
  <si>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</si>
  <si>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</si>
  <si>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</si>
  <si>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</si>
  <si>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</si>
  <si>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</si>
  <si>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</si>
  <si>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</si>
  <si>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</si>
  <si>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</si>
  <si>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</si>
  <si>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</si>
  <si>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</si>
  <si>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</si>
  <si>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</si>
  <si>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</si>
  <si>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</si>
  <si>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</si>
  <si>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</si>
  <si>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</si>
  <si>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</si>
  <si>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</si>
  <si>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</si>
  <si>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</si>
  <si>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</si>
  <si>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</si>
  <si>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</si>
  <si>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</si>
  <si>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</si>
  <si>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</si>
  <si>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</si>
  <si>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</si>
  <si>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</si>
  <si>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</si>
  <si>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</si>
  <si>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</si>
  <si>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</si>
  <si>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</si>
  <si>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</si>
  <si>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</si>
  <si>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</si>
  <si>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</si>
  <si>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</si>
  <si>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</si>
  <si>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</si>
  <si>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</si>
  <si>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</si>
  <si>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</si>
  <si>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</si>
  <si>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</si>
  <si>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</si>
  <si>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</si>
  <si>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</si>
  <si>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</si>
  <si>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</si>
  <si>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</si>
  <si>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</si>
  <si>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</si>
  <si>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</si>
  <si>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</si>
  <si>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</si>
  <si>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</si>
  <si>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</si>
  <si>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</si>
  <si>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</si>
  <si>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</si>
  <si>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</si>
  <si>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</si>
  <si>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</si>
  <si>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</si>
  <si>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</si>
  <si>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</si>
  <si>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</si>
  <si>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</si>
  <si>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</si>
  <si>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</si>
  <si>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</si>
  <si>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</si>
  <si>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</si>
  <si>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</si>
  <si>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</si>
  <si>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</si>
  <si>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</si>
  <si>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</si>
  <si>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</si>
  <si>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</si>
  <si>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</si>
  <si>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</si>
  <si>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</si>
  <si>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</si>
  <si>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</si>
  <si>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</si>
  <si>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</si>
  <si>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</si>
  <si>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</si>
  <si>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</si>
  <si>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</si>
  <si>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</si>
  <si>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</si>
  <si>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</si>
  <si>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</si>
  <si>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</si>
  <si>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</si>
  <si>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</si>
  <si>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</si>
  <si>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</si>
  <si>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</si>
  <si>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</si>
  <si>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</si>
  <si>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</si>
  <si>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</si>
  <si>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</si>
  <si>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</si>
  <si>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</si>
  <si>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</si>
  <si>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</si>
  <si>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</si>
  <si>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</si>
  <si>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</si>
  <si>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</si>
  <si>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</si>
  <si>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</si>
  <si>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</si>
  <si>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</si>
  <si>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</si>
  <si>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</si>
  <si>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</si>
  <si>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</si>
  <si>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</si>
  <si>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</si>
  <si>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</si>
  <si>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</si>
  <si>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</si>
  <si>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</si>
  <si>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</si>
  <si>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</si>
  <si>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</si>
  <si>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</si>
  <si>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</si>
  <si>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</si>
  <si>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</si>
  <si>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</si>
  <si>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</si>
  <si>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</si>
  <si>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</si>
  <si>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</si>
  <si>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</si>
  <si>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</si>
  <si>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</si>
  <si>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</si>
  <si>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</si>
  <si>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</si>
  <si>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</si>
  <si>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</si>
  <si>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</si>
  <si>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</si>
  <si>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</si>
  <si>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</si>
  <si>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</si>
  <si>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</si>
  <si>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</si>
  <si>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</si>
  <si>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</si>
  <si>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</si>
  <si>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</si>
  <si>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</si>
  <si>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</si>
  <si>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</si>
  <si>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</si>
  <si>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</si>
  <si>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</si>
  <si>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</si>
  <si>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</si>
  <si>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</si>
  <si>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</si>
  <si>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</si>
  <si>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</si>
  <si>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</si>
  <si>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</si>
  <si>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</si>
  <si>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</si>
  <si>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</si>
  <si>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</si>
  <si>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</si>
  <si>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</si>
  <si>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</si>
  <si>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</si>
  <si>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</si>
  <si>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</si>
  <si>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</si>
  <si>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</si>
  <si>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</si>
  <si>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</si>
  <si>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</si>
  <si>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</si>
  <si>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</si>
  <si>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</si>
  <si>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</si>
  <si>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</si>
  <si>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</si>
  <si>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</si>
  <si>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</si>
  <si>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</si>
  <si>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</si>
  <si>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</si>
  <si>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</si>
  <si>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</si>
  <si>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</si>
  <si>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</si>
  <si>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</si>
  <si>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</si>
  <si>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</si>
  <si>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</si>
  <si>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</si>
  <si>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</si>
  <si>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</si>
  <si>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</si>
  <si>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</si>
  <si>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</si>
  <si>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</si>
  <si>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</si>
  <si>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</si>
  <si>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</si>
  <si>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</si>
  <si>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</si>
  <si>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</si>
  <si>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</si>
  <si>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</si>
  <si>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</si>
  <si>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</si>
  <si>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</si>
  <si>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</si>
  <si>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</si>
  <si>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</si>
  <si>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</si>
  <si>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</si>
  <si>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</si>
  <si>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</si>
  <si>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</si>
  <si>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</si>
  <si>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</si>
  <si>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</si>
  <si>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</si>
  <si>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</si>
  <si>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</si>
  <si>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</si>
  <si>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</si>
  <si>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</si>
  <si>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</si>
  <si>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</si>
  <si>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</si>
  <si>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</si>
  <si>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</si>
  <si>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</si>
  <si>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</si>
  <si>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</si>
  <si>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</si>
  <si>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</si>
  <si>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</si>
  <si>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</si>
  <si>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</si>
  <si>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</si>
  <si>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</si>
  <si>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</si>
  <si>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</si>
  <si>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</si>
  <si>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</si>
  <si>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</si>
  <si>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</si>
  <si>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</si>
  <si>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</si>
  <si>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</si>
  <si>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</si>
  <si>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</si>
  <si>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</si>
  <si>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</si>
  <si>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</si>
  <si>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</si>
  <si>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</si>
  <si>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</si>
  <si>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</si>
  <si>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</si>
  <si>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</si>
  <si>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</si>
  <si>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</si>
  <si>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</si>
  <si>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</si>
  <si>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</si>
  <si>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</si>
  <si>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</si>
  <si>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</si>
  <si>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</si>
  <si>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</si>
  <si>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</si>
  <si>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</si>
  <si>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</si>
  <si>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</si>
  <si>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</si>
  <si>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</si>
  <si>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</si>
  <si>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</si>
  <si>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</si>
  <si>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</si>
  <si>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</si>
  <si>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</si>
  <si>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</si>
  <si>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</si>
  <si>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</si>
  <si>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</si>
  <si>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</si>
  <si>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</si>
  <si>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</si>
  <si>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</si>
  <si>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</si>
  <si>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</si>
  <si>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</si>
  <si>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</si>
  <si>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</si>
  <si>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</si>
  <si>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</si>
  <si>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</si>
  <si>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</si>
  <si>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</si>
  <si>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</si>
  <si>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</si>
  <si>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</si>
  <si>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</si>
  <si>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</si>
  <si>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</si>
  <si>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</si>
  <si>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</si>
  <si>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</si>
  <si>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</si>
  <si>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</si>
  <si>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</si>
  <si>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</si>
  <si>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</si>
  <si>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</si>
  <si>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</si>
  <si>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</si>
  <si>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</si>
  <si>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</si>
  <si>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</si>
  <si>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</si>
  <si>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</si>
  <si>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</si>
  <si>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</si>
  <si>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</si>
  <si>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</si>
  <si>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</si>
  <si>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</si>
  <si>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</si>
  <si>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</si>
  <si>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</si>
  <si>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</si>
  <si>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</si>
  <si>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</si>
  <si>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</si>
  <si>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</si>
  <si>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</si>
  <si>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</si>
  <si>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</si>
  <si>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</si>
  <si>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</si>
  <si>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</si>
  <si>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</si>
  <si>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</si>
  <si>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</si>
  <si>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</si>
  <si>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</si>
  <si>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</si>
  <si>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</si>
  <si>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</si>
  <si>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</si>
  <si>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</si>
  <si>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</si>
  <si>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</si>
  <si>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</si>
  <si>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</si>
  <si>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</si>
  <si>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</si>
  <si>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</si>
  <si>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</si>
  <si>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</si>
  <si>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</si>
  <si>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</si>
  <si>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</si>
  <si>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</si>
  <si>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</si>
  <si>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</si>
  <si>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</si>
  <si>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</si>
  <si>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</si>
  <si>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</si>
  <si>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</si>
  <si>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</si>
  <si>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</si>
  <si>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</si>
  <si>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</si>
  <si>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</si>
  <si>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</si>
  <si>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</si>
  <si>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</si>
  <si>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</si>
  <si>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</si>
  <si>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</si>
  <si>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</si>
  <si>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</si>
  <si>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</si>
  <si>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</si>
  <si>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</si>
  <si>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</si>
  <si>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</si>
  <si>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</si>
  <si>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</si>
  <si>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</si>
  <si>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</si>
  <si>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</si>
  <si>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</si>
  <si>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</si>
  <si>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</si>
  <si>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</si>
  <si>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</si>
  <si>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</si>
  <si>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</si>
  <si>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</si>
  <si>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</si>
  <si>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</si>
  <si>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</si>
  <si>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</si>
  <si>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</si>
  <si>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</si>
  <si>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</si>
  <si>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</si>
  <si>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</si>
  <si>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</si>
  <si>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</si>
  <si>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</si>
  <si>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</si>
  <si>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</si>
  <si>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</si>
  <si>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</si>
  <si>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</si>
  <si>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</si>
  <si>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</si>
  <si>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</si>
  <si>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</si>
  <si>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</si>
  <si>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</si>
  <si>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</si>
  <si>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</si>
  <si>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</si>
  <si>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</si>
  <si>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</si>
  <si>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</si>
  <si>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</si>
  <si>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</si>
  <si>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</si>
  <si>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</si>
  <si>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</si>
  <si>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</si>
  <si>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</si>
  <si>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</si>
  <si>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</si>
  <si>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</si>
  <si>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</si>
  <si>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</si>
  <si>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</si>
  <si>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</si>
  <si>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</si>
  <si>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</si>
  <si>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</si>
  <si>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</si>
  <si>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</si>
  <si>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</si>
  <si>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</si>
  <si>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</si>
  <si>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</si>
  <si>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</si>
  <si>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</si>
  <si>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</si>
  <si>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</si>
  <si>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</si>
  <si>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</si>
  <si>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</si>
  <si>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</si>
  <si>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</si>
  <si>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</si>
  <si>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</si>
  <si>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</si>
  <si>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</si>
  <si>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</si>
  <si>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</si>
  <si>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</si>
  <si>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</si>
  <si>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</si>
  <si>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</si>
  <si>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</si>
  <si>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</si>
  <si>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</si>
  <si>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</si>
  <si>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</si>
  <si>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</si>
  <si>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</si>
  <si>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</si>
  <si>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</si>
  <si>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</si>
  <si>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</si>
  <si>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</si>
  <si>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</si>
  <si>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</si>
  <si>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</si>
  <si>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</si>
  <si>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</si>
  <si>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</si>
  <si>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</si>
  <si>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</si>
  <si>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</si>
  <si>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</si>
  <si>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</si>
  <si>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</si>
  <si>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</si>
  <si>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</si>
  <si>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</si>
  <si>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</si>
  <si>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</si>
  <si>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</si>
  <si>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</si>
  <si>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</si>
  <si>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</si>
  <si>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</si>
  <si>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</si>
  <si>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</si>
  <si>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</si>
  <si>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</si>
  <si>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</si>
  <si>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</si>
  <si>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</si>
  <si>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</si>
  <si>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</si>
  <si>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</si>
  <si>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</si>
  <si>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</si>
  <si>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</si>
  <si>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</si>
  <si>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</si>
  <si>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</si>
  <si>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</si>
  <si>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</si>
  <si>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</si>
  <si>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</si>
  <si>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</si>
  <si>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</si>
  <si>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</si>
  <si>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</si>
  <si>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</si>
  <si>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</si>
  <si>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</si>
  <si>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</si>
  <si>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</si>
  <si>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</si>
  <si>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</si>
  <si>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</si>
  <si>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</si>
  <si>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</si>
  <si>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</si>
  <si>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</si>
  <si>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</si>
  <si>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</si>
  <si>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</si>
  <si>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</si>
  <si>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</si>
  <si>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</si>
  <si>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</si>
  <si>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</si>
  <si>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</si>
  <si>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</si>
  <si>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</si>
  <si>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</si>
  <si>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</si>
  <si>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</si>
  <si>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</si>
  <si>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</si>
  <si>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</si>
  <si>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</si>
  <si>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</si>
  <si>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</si>
  <si>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</si>
  <si>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</si>
  <si>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</si>
  <si>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</si>
  <si>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</si>
  <si>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</si>
  <si>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</si>
  <si>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</si>
  <si>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</si>
  <si>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</si>
  <si>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</si>
  <si>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</si>
  <si>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</si>
  <si>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</si>
  <si>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</si>
  <si>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</si>
  <si>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</si>
  <si>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</si>
  <si>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</si>
  <si>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</si>
  <si>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</si>
  <si>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</si>
  <si>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</si>
  <si>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</si>
  <si>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</si>
  <si>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</si>
  <si>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</si>
  <si>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</si>
  <si>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</si>
  <si>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</si>
  <si>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</si>
  <si>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</si>
  <si>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</si>
  <si>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</si>
  <si>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</si>
  <si>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</si>
  <si>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</si>
  <si>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</si>
  <si>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</si>
  <si>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</si>
  <si>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</si>
  <si>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</si>
  <si>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</si>
  <si>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</si>
  <si>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</si>
  <si>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</si>
  <si>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</si>
  <si>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</si>
  <si>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</si>
  <si>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</si>
  <si>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</si>
  <si>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</si>
  <si>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</si>
  <si>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</si>
  <si>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</si>
  <si>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</si>
  <si>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</si>
  <si>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</si>
  <si>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</si>
  <si>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</si>
  <si>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</si>
  <si>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</si>
  <si>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</si>
  <si>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</si>
  <si>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</si>
  <si>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</si>
  <si>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</si>
  <si>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</si>
  <si>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</si>
  <si>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</si>
  <si>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</si>
  <si>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</si>
  <si>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</si>
  <si>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</si>
  <si>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</si>
  <si>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</si>
  <si>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</si>
  <si>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</si>
  <si>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</si>
  <si>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</si>
  <si>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</si>
  <si>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</si>
  <si>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</si>
  <si>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</si>
  <si>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</si>
  <si>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</si>
  <si>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</si>
  <si>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</si>
  <si>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</si>
  <si>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</si>
  <si>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</si>
  <si>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</si>
  <si>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</si>
  <si>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</si>
  <si>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</si>
  <si>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</si>
  <si>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</si>
  <si>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</si>
  <si>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</si>
  <si>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</si>
  <si>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</si>
  <si>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</si>
  <si>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</si>
  <si>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</si>
  <si>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</si>
  <si>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</si>
  <si>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</si>
  <si>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</si>
  <si>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</si>
  <si>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</si>
  <si>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</si>
  <si>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</si>
  <si>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</si>
  <si>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</si>
  <si>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</si>
  <si>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</si>
  <si>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</si>
  <si>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</si>
  <si>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</si>
  <si>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</si>
  <si>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</si>
  <si>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</si>
  <si>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</si>
  <si>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</si>
  <si>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</si>
  <si>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</si>
  <si>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</si>
  <si>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</si>
  <si>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</si>
  <si>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</si>
  <si>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</si>
  <si>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</si>
  <si>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</si>
  <si>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</si>
  <si>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</si>
  <si>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</si>
  <si>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</si>
  <si>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</si>
  <si>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</si>
  <si>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</si>
  <si>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</si>
  <si>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</si>
  <si>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</si>
  <si>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</si>
  <si>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</si>
  <si>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</si>
  <si>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</si>
  <si>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</si>
  <si>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</si>
  <si>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</si>
  <si>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</si>
  <si>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</si>
  <si>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</si>
  <si>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</si>
  <si>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</si>
  <si>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</si>
  <si>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</si>
  <si>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</si>
  <si>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</si>
  <si>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</si>
  <si>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</si>
  <si>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</si>
  <si>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</si>
  <si>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</si>
  <si>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</si>
  <si>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</si>
  <si>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</si>
  <si>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</si>
  <si>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</si>
  <si>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</si>
  <si>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</si>
  <si>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</si>
  <si>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</si>
  <si>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</si>
  <si>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</si>
  <si>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</si>
  <si>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</si>
  <si>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</si>
  <si>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</si>
  <si>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</si>
  <si>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</si>
  <si>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</si>
  <si>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</si>
  <si>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</si>
  <si>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</si>
  <si>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</si>
  <si>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</si>
  <si>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</si>
  <si>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</si>
  <si>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</si>
  <si>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</si>
  <si>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</si>
  <si>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</si>
  <si>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</si>
  <si>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</si>
  <si>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</si>
  <si>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</si>
  <si>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</si>
  <si>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</si>
  <si>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</si>
  <si>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</si>
  <si>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</si>
  <si>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</si>
  <si>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</si>
  <si>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</si>
  <si>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</si>
  <si>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</si>
  <si>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</si>
  <si>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</si>
  <si>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</si>
  <si>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</si>
  <si>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</si>
  <si>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</si>
  <si>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</si>
  <si>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</si>
  <si>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</si>
  <si>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</si>
  <si>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</si>
  <si>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</si>
  <si>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</si>
  <si>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</si>
  <si>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</si>
  <si>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</si>
  <si>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</si>
  <si>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</si>
  <si>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</si>
  <si>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</si>
  <si>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</si>
  <si>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</si>
  <si>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</si>
  <si>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</si>
  <si>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</si>
  <si>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</si>
  <si>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</si>
  <si>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</si>
  <si>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</si>
  <si>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</si>
  <si>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</si>
  <si>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</si>
  <si>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</si>
  <si>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</si>
  <si>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</si>
  <si>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</si>
  <si>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</si>
  <si>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</si>
  <si>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</si>
  <si>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</si>
  <si>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</si>
  <si>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</si>
  <si>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</si>
  <si>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</si>
  <si>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</si>
  <si>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</si>
  <si>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</si>
  <si>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</si>
  <si>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</si>
  <si>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</si>
  <si>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</si>
  <si>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</si>
  <si>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</si>
  <si>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</si>
  <si>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</si>
  <si>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</si>
  <si>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</si>
  <si>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</si>
  <si>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</si>
  <si>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</si>
  <si>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</si>
  <si>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</si>
  <si>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</si>
  <si>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</si>
  <si>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</si>
  <si>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</si>
  <si>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</si>
  <si>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</si>
  <si>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</si>
  <si>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</si>
  <si>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</si>
  <si>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</si>
  <si>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</si>
  <si>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</si>
  <si>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</si>
  <si>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</si>
  <si>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</si>
  <si>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</si>
  <si>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</si>
  <si>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</si>
  <si>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</si>
  <si>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</si>
  <si>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</si>
  <si>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</si>
  <si>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</si>
  <si>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</si>
  <si>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</si>
  <si>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</si>
  <si>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</si>
  <si>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</si>
  <si>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</si>
  <si>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</si>
  <si>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</si>
  <si>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</si>
  <si>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</si>
  <si>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</si>
  <si>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</si>
  <si>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</si>
  <si>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</si>
  <si>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</si>
  <si>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</si>
  <si>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</si>
  <si>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</si>
  <si>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</si>
  <si>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</si>
  <si>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</si>
  <si>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</si>
  <si>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</si>
  <si>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</si>
  <si>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</si>
  <si>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</si>
  <si>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</si>
  <si>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</si>
  <si>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</si>
  <si>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</si>
  <si>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</si>
  <si>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</si>
  <si>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</si>
  <si>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</si>
  <si>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</si>
  <si>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</si>
  <si>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</si>
  <si>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</si>
  <si>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</si>
  <si>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</si>
  <si>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</si>
  <si>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</si>
  <si>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</si>
  <si>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</si>
  <si>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</si>
  <si>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</si>
  <si>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</si>
  <si>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</si>
  <si>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</si>
  <si>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</si>
  <si>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</si>
  <si>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</si>
  <si>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</si>
  <si>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</si>
  <si>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</si>
  <si>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</si>
  <si>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</si>
  <si>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</si>
  <si>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</si>
  <si>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</si>
  <si>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</si>
  <si>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</si>
  <si>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</si>
  <si>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</si>
  <si>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</si>
  <si>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</si>
  <si>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</si>
  <si>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</si>
  <si>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</si>
  <si>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</si>
  <si>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</si>
  <si>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</si>
  <si>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</si>
  <si>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</si>
  <si>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</si>
  <si>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</si>
  <si>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</si>
  <si>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</si>
  <si>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</si>
  <si>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</si>
  <si>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</si>
  <si>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</si>
  <si>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</si>
  <si>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</si>
  <si>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</si>
  <si>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</si>
  <si>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</si>
  <si>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</si>
  <si>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</si>
  <si>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</si>
  <si>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</si>
  <si>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</si>
  <si>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</si>
  <si>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</si>
  <si>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</si>
  <si>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</si>
  <si>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</si>
  <si>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</si>
  <si>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</si>
  <si>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</si>
  <si>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</si>
  <si>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</si>
  <si>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</si>
  <si>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</si>
  <si>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</si>
  <si>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</si>
  <si>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</si>
  <si>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</si>
  <si>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</si>
  <si>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</si>
  <si>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</si>
  <si>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</si>
  <si>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</si>
  <si>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</si>
  <si>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</si>
  <si>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</si>
  <si>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</si>
  <si>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</si>
  <si>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</si>
  <si>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</si>
  <si>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</si>
  <si>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</si>
  <si>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</si>
  <si>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</si>
  <si>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</si>
  <si>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</si>
  <si>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</si>
  <si>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</si>
  <si>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</si>
  <si>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</si>
  <si>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</si>
  <si>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</si>
  <si>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</si>
  <si>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</si>
  <si>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</si>
  <si>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</si>
  <si>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</si>
  <si>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</si>
  <si>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</si>
  <si>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</si>
  <si>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</si>
  <si>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</si>
  <si>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</si>
  <si>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</si>
  <si>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</si>
  <si>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</si>
  <si>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</si>
  <si>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</si>
  <si>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</si>
  <si>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</si>
  <si>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</si>
  <si>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</si>
  <si>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</si>
  <si>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</si>
  <si>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</si>
  <si>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</si>
  <si>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</si>
  <si>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</si>
  <si>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</si>
  <si>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</si>
  <si>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</si>
  <si>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</si>
  <si>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</si>
  <si>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</si>
  <si>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</si>
  <si>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</si>
  <si>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</si>
  <si>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</si>
  <si>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</si>
  <si>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</si>
  <si>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</si>
  <si>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</si>
  <si>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</si>
  <si>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</si>
  <si>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</si>
  <si>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</si>
  <si>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</si>
  <si>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</si>
  <si>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</si>
  <si>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</si>
  <si>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</si>
  <si>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</si>
  <si>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</si>
  <si>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</si>
  <si>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</si>
  <si>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</si>
  <si>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</si>
  <si>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</si>
  <si>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</si>
  <si>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</si>
  <si>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</si>
  <si>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</si>
  <si>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</si>
  <si>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</si>
  <si>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</si>
  <si>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</si>
  <si>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</si>
  <si>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</si>
  <si>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</si>
  <si>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</si>
  <si>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</si>
  <si>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</si>
  <si>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</si>
  <si>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</si>
  <si>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</si>
  <si>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</si>
  <si>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</si>
  <si>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</si>
  <si>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</si>
  <si>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</si>
  <si>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</si>
  <si>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</si>
  <si>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</si>
  <si>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</si>
  <si>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</si>
  <si>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</si>
  <si>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</si>
  <si>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</si>
  <si>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</si>
  <si>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</si>
  <si>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</si>
  <si>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</si>
  <si>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</si>
  <si>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</si>
  <si>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</si>
  <si>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</si>
  <si>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</si>
  <si>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</si>
  <si>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</si>
  <si>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</si>
  <si>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</si>
  <si>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</si>
  <si>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</si>
  <si>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</si>
  <si>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</si>
  <si>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</si>
  <si>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</si>
  <si>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</si>
  <si>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</si>
  <si>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</si>
  <si>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</si>
  <si>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</si>
  <si>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</si>
  <si>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</si>
  <si>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</si>
  <si>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</si>
  <si>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</si>
  <si>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</si>
  <si>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</si>
  <si>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</si>
  <si>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</si>
  <si>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</si>
  <si>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</si>
  <si>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</si>
  <si>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</si>
  <si>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</si>
  <si>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</si>
  <si>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</si>
  <si>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</si>
  <si>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</si>
  <si>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</si>
  <si>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</si>
  <si>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</si>
  <si>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</si>
  <si>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</si>
  <si>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</si>
  <si>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</si>
  <si>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</si>
  <si>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</si>
  <si>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</si>
  <si>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</si>
  <si>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</si>
  <si>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</si>
  <si>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</si>
  <si>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</si>
  <si>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</si>
  <si>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</si>
  <si>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</si>
  <si>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</si>
  <si>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</si>
  <si>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</si>
  <si>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</si>
  <si>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</si>
  <si>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</si>
  <si>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</si>
  <si>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</si>
  <si>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</si>
  <si>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</si>
  <si>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</si>
  <si>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</si>
  <si>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</si>
  <si>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</si>
  <si>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</si>
  <si>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</si>
  <si>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</si>
  <si>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</si>
  <si>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</si>
  <si>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</si>
  <si>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</si>
  <si>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</si>
  <si>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</si>
  <si>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</si>
  <si>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</si>
  <si>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</si>
  <si>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</si>
  <si>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</si>
  <si>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</si>
  <si>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</si>
  <si>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</si>
  <si>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</si>
  <si>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</si>
  <si>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</si>
  <si>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</si>
  <si>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</si>
  <si>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</si>
  <si>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</si>
  <si>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</si>
  <si>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</si>
  <si>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</si>
  <si>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</si>
  <si>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</si>
  <si>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</si>
  <si>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</si>
  <si>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</si>
  <si>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</si>
  <si>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</si>
  <si>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</si>
  <si>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</si>
  <si>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</si>
  <si>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</si>
  <si>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</si>
  <si>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</si>
  <si>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</si>
  <si>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</si>
  <si>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</si>
  <si>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</si>
  <si>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</si>
  <si>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</si>
  <si>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</si>
  <si>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</si>
  <si>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</si>
  <si>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</si>
  <si>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</si>
  <si>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</si>
  <si>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</si>
  <si>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</si>
  <si>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</si>
  <si>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</si>
  <si>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</si>
  <si>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</si>
  <si>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</si>
  <si>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</si>
  <si>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</si>
  <si>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</si>
  <si>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</si>
  <si>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</si>
  <si>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</si>
  <si>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</si>
  <si>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</si>
  <si>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</si>
  <si>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</si>
  <si>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</si>
  <si>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</si>
  <si>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</si>
  <si>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</si>
  <si>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</si>
  <si>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</si>
  <si>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</si>
  <si>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</si>
  <si>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</si>
  <si>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</si>
  <si>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</si>
  <si>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</si>
  <si>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</si>
  <si>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</si>
  <si>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</si>
  <si>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</si>
  <si>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</si>
  <si>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</si>
  <si>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</si>
  <si>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</si>
  <si>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</si>
  <si>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</si>
  <si>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</si>
  <si>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</si>
  <si>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</si>
  <si>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</si>
  <si>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</si>
  <si>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</si>
  <si>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</si>
  <si>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</si>
  <si>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</si>
  <si>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</si>
  <si>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</si>
  <si>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</si>
  <si>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</si>
  <si>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</si>
  <si>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</si>
  <si>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</si>
  <si>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</si>
  <si>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</si>
  <si>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</si>
  <si>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</si>
  <si>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</si>
  <si>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</si>
  <si>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</si>
  <si>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</si>
  <si>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</si>
  <si>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</si>
  <si>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</si>
  <si>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</si>
  <si>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</si>
  <si>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</si>
  <si>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</si>
  <si>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</si>
  <si>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</si>
  <si>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</si>
  <si>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</si>
  <si>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</si>
  <si>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</si>
  <si>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</si>
  <si>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</si>
  <si>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</si>
  <si>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</si>
  <si>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</si>
  <si>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</si>
  <si>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</si>
  <si>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</si>
  <si>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</si>
  <si>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</si>
  <si>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</si>
  <si>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</si>
  <si>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</si>
  <si>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</si>
  <si>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</si>
  <si>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</si>
  <si>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</si>
  <si>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</si>
  <si>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</si>
  <si>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</si>
  <si>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</si>
  <si>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</si>
  <si>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</si>
  <si>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</si>
  <si>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</si>
  <si>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</si>
  <si>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</si>
  <si>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</si>
  <si>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</si>
  <si>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</si>
  <si>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</si>
  <si>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</si>
  <si>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</si>
  <si>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</si>
  <si>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</si>
  <si>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</si>
  <si>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</si>
  <si>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</si>
  <si>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</si>
  <si>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</si>
  <si>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</si>
  <si>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</si>
  <si>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</si>
  <si>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</si>
  <si>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</si>
  <si>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</si>
  <si>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</si>
  <si>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</si>
  <si>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</si>
  <si>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</si>
  <si>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</si>
  <si>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</si>
  <si>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</si>
  <si>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</si>
  <si>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</si>
  <si>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</si>
  <si>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</si>
  <si>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</si>
  <si>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</si>
  <si>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</si>
  <si>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</si>
  <si>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</si>
  <si>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</si>
  <si>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</si>
  <si>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</si>
  <si>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</si>
  <si>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</si>
  <si>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</si>
  <si>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</si>
  <si>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</si>
  <si>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</si>
  <si>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</si>
  <si>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</si>
  <si>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</si>
  <si>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</si>
  <si>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</si>
  <si>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</si>
  <si>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</si>
  <si>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</si>
  <si>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</si>
  <si>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</si>
  <si>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</si>
  <si>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</si>
  <si>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</si>
  <si>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</si>
  <si>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</si>
  <si>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</si>
  <si>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</si>
  <si>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</si>
  <si>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</si>
  <si>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</si>
  <si>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</si>
  <si>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</si>
  <si>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</si>
  <si>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</si>
  <si>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</si>
  <si>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</si>
  <si>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</si>
  <si>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</si>
  <si>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</si>
  <si>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</si>
  <si>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</si>
  <si>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</si>
  <si>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</si>
  <si>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</si>
  <si>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</si>
  <si>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</si>
  <si>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</si>
  <si>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</si>
  <si>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</si>
  <si>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</si>
  <si>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</si>
  <si>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</si>
  <si>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</si>
  <si>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</si>
  <si>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</si>
  <si>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</si>
  <si>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</si>
  <si>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</si>
  <si>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</si>
  <si>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</si>
  <si>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</si>
  <si>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</si>
  <si>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</si>
  <si>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</si>
  <si>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</si>
  <si>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</si>
  <si>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</si>
  <si>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</si>
  <si>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</si>
  <si>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</si>
  <si>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</si>
  <si>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</si>
  <si>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</si>
  <si>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</si>
  <si>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</si>
  <si>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</si>
  <si>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</si>
  <si>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</si>
  <si>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</si>
  <si>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</si>
  <si>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</si>
  <si>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</si>
  <si>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</si>
  <si>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</si>
  <si>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</si>
  <si>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</si>
  <si>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</si>
  <si>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</si>
  <si>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</si>
  <si>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</si>
  <si>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</si>
  <si>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</si>
  <si>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</si>
  <si>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</si>
  <si>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</si>
  <si>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</si>
  <si>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</si>
  <si>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</si>
  <si>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</si>
  <si>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</si>
  <si>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</si>
  <si>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</si>
  <si>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</si>
  <si>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</si>
  <si>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</si>
  <si>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</si>
  <si>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</si>
  <si>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</si>
  <si>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</si>
  <si>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</si>
  <si>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</si>
  <si>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</si>
  <si>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</si>
  <si>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</si>
  <si>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</si>
  <si>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</si>
  <si>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</si>
  <si>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</si>
  <si>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</si>
  <si>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</si>
  <si>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</si>
  <si>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</si>
  <si>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</si>
  <si>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</si>
  <si>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</si>
  <si>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</si>
  <si>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</si>
  <si>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</si>
  <si>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</si>
  <si>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</si>
  <si>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</si>
  <si>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</si>
  <si>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</si>
  <si>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</si>
  <si>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</si>
  <si>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</si>
  <si>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</si>
  <si>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</si>
  <si>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</si>
  <si>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</si>
  <si>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</si>
  <si>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</si>
  <si>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</si>
  <si>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</si>
  <si>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</si>
  <si>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</si>
  <si>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</si>
  <si>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</si>
  <si>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</si>
  <si>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</si>
  <si>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</si>
  <si>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</si>
  <si>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</si>
  <si>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</si>
  <si>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</si>
  <si>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</si>
  <si>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</si>
  <si>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</si>
  <si>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</si>
  <si>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</si>
  <si>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</si>
  <si>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</si>
  <si>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</si>
  <si>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</si>
  <si>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</si>
  <si>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</si>
  <si>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</si>
  <si>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</si>
  <si>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</si>
  <si>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</si>
  <si>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</si>
  <si>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</si>
  <si>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</si>
  <si>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</si>
  <si>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</si>
  <si>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</si>
  <si>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</si>
  <si>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</si>
  <si>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</si>
  <si>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</si>
  <si>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</si>
  <si>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</si>
  <si>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</si>
  <si>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</si>
  <si>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</si>
  <si>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</si>
  <si>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</si>
  <si>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</si>
  <si>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</si>
  <si>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</si>
  <si>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</si>
  <si>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</si>
  <si>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</si>
  <si>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</si>
  <si>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</si>
  <si>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</si>
  <si>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</si>
  <si>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</si>
  <si>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</si>
  <si>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</si>
  <si>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</si>
  <si>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</si>
  <si>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</si>
  <si>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</si>
  <si>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</si>
  <si>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</si>
  <si>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</si>
  <si>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</si>
  <si>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</si>
  <si>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</si>
  <si>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</si>
  <si>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</si>
  <si>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</si>
  <si>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</si>
  <si>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</si>
  <si>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</si>
  <si>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</si>
  <si>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</si>
  <si>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</si>
  <si>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</si>
  <si>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</si>
  <si>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</si>
  <si>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</si>
  <si>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</si>
  <si>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</si>
  <si>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</si>
  <si>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</si>
  <si>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</si>
  <si>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</si>
  <si>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</si>
  <si>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</si>
  <si>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</si>
  <si>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</si>
  <si>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</si>
  <si>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</si>
  <si>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</si>
  <si>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</si>
  <si>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</si>
  <si>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</si>
  <si>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</si>
  <si>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</si>
  <si>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</si>
  <si>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</si>
  <si>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</si>
  <si>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</si>
  <si>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</si>
  <si>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</si>
  <si>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</si>
  <si>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</si>
  <si>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</si>
  <si>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</si>
  <si>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</si>
  <si>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</si>
  <si>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</si>
  <si>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</si>
  <si>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</si>
  <si>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</si>
  <si>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</si>
  <si>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</si>
  <si>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</si>
  <si>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</si>
  <si>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</si>
  <si>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</si>
  <si>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</si>
  <si>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</si>
  <si>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</si>
  <si>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</si>
  <si>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</si>
  <si>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</si>
  <si>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</si>
  <si>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</si>
  <si>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</si>
  <si>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</si>
  <si>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</si>
  <si>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</si>
  <si>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</si>
  <si>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</si>
  <si>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</si>
  <si>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</si>
  <si>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</si>
  <si>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</si>
  <si>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</si>
  <si>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</si>
  <si>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</si>
  <si>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</si>
  <si>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</si>
  <si>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</si>
  <si>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</si>
  <si>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</si>
  <si>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</si>
  <si>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</si>
  <si>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</si>
  <si>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</si>
  <si>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</si>
  <si>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</si>
  <si>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</si>
  <si>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</si>
  <si>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</si>
  <si>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</si>
  <si>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</si>
  <si>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</si>
  <si>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</si>
  <si>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</si>
  <si>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</si>
  <si>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</si>
  <si>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</si>
  <si>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</si>
  <si>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</si>
  <si>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</si>
  <si>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</si>
  <si>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</si>
  <si>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</si>
  <si>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</si>
  <si>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</si>
  <si>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</si>
  <si>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</si>
  <si>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</si>
  <si>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</si>
  <si>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</si>
  <si>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</si>
  <si>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</si>
  <si>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</si>
  <si>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</si>
  <si>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</si>
  <si>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</si>
  <si>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</si>
  <si>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</si>
  <si>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</si>
  <si>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</si>
  <si>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</si>
  <si>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</si>
  <si>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</si>
  <si>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</si>
  <si>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</si>
  <si>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</si>
  <si>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</si>
  <si>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</si>
  <si>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</si>
  <si>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</si>
  <si>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</si>
  <si>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</si>
  <si>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</si>
  <si>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</si>
  <si>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</si>
  <si>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</si>
  <si>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</si>
  <si>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</si>
  <si>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</si>
  <si>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</si>
  <si>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</si>
  <si>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</si>
  <si>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</si>
  <si>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</si>
  <si>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</si>
  <si>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</si>
  <si>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</si>
  <si>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</si>
  <si>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</si>
  <si>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</si>
  <si>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</si>
  <si>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</si>
  <si>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</si>
  <si>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</si>
  <si>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</si>
  <si>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</si>
  <si>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</si>
  <si>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</si>
  <si>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</si>
  <si>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</si>
  <si>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</si>
  <si>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</si>
  <si>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</si>
  <si>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</si>
  <si>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</si>
  <si>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</si>
  <si>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</si>
  <si>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</si>
  <si>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</si>
  <si>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</si>
  <si>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</si>
  <si>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</si>
  <si>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</si>
  <si>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</si>
  <si>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</si>
  <si>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</si>
  <si>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</si>
  <si>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</si>
  <si>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</si>
  <si>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</si>
  <si>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</si>
  <si>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</si>
  <si>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</si>
  <si>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</si>
  <si>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</si>
  <si>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</si>
  <si>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</si>
  <si>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</si>
  <si>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</si>
  <si>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</si>
  <si>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</si>
  <si>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</si>
  <si>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</si>
  <si>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</si>
  <si>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</si>
  <si>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</si>
  <si>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</si>
  <si>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</si>
  <si>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</si>
  <si>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</si>
  <si>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</si>
  <si>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</si>
  <si>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</si>
  <si>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</si>
  <si>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</si>
  <si>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</si>
  <si>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</si>
  <si>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</si>
  <si>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</si>
  <si>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</si>
  <si>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</si>
  <si>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</si>
  <si>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</si>
  <si>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</si>
  <si>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</si>
  <si>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</si>
  <si>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</si>
  <si>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</si>
  <si>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</si>
  <si>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</si>
  <si>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</si>
  <si>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</si>
  <si>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</si>
  <si>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</si>
  <si>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</si>
  <si>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</si>
  <si>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</si>
  <si>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</si>
  <si>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</si>
  <si>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</si>
  <si>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</si>
  <si>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</si>
  <si>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</si>
  <si>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</si>
  <si>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</si>
  <si>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</si>
  <si>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</si>
  <si>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</si>
  <si>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</si>
  <si>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</si>
  <si>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</si>
  <si>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</si>
  <si>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</si>
  <si>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</si>
  <si>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</si>
  <si>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</si>
  <si>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</si>
  <si>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</si>
  <si>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</si>
  <si>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</si>
  <si>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</si>
  <si>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</si>
  <si>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</si>
  <si>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</si>
  <si>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</si>
  <si>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</si>
  <si>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</si>
  <si>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</si>
  <si>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</si>
  <si>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</si>
  <si>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</si>
  <si>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</si>
  <si>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</si>
  <si>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</si>
  <si>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</si>
  <si>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</si>
  <si>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</si>
  <si>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</si>
  <si>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</si>
  <si>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</si>
  <si>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</si>
  <si>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</si>
  <si>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</si>
  <si>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</si>
  <si>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</si>
  <si>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</si>
  <si>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</si>
  <si>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</si>
  <si>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</si>
  <si>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</si>
  <si>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</si>
  <si>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</si>
  <si>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</si>
  <si>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</si>
  <si>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</si>
  <si>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</si>
  <si>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</si>
  <si>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</si>
  <si>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</si>
  <si>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</si>
  <si>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</si>
  <si>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</si>
  <si>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</si>
  <si>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</si>
  <si>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</si>
  <si>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</si>
  <si>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</si>
  <si>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</si>
  <si>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</si>
  <si>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</si>
  <si>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</si>
  <si>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</si>
  <si>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</si>
  <si>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</si>
  <si>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</si>
  <si>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</si>
  <si>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</si>
  <si>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</si>
  <si>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</si>
  <si>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</si>
  <si>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</si>
  <si>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</si>
  <si>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</si>
  <si>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</si>
  <si>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</si>
  <si>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</si>
  <si>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</si>
  <si>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</si>
  <si>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</si>
  <si>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</si>
  <si>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</si>
  <si>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</si>
  <si>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</si>
  <si>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</si>
  <si>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</si>
  <si>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</si>
  <si>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</si>
  <si>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</si>
  <si>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</si>
  <si>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</si>
  <si>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</si>
  <si>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</si>
  <si>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</si>
  <si>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</si>
  <si>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</si>
  <si>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</si>
  <si>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</si>
  <si>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</si>
  <si>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</si>
  <si>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</si>
  <si>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</si>
  <si>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</si>
  <si>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</si>
  <si>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</si>
  <si>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</si>
  <si>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</si>
  <si>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</si>
  <si>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</si>
  <si>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</si>
  <si>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</si>
  <si>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</si>
  <si>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</si>
  <si>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</si>
  <si>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</si>
  <si>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</si>
  <si>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</si>
  <si>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</si>
  <si>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</si>
  <si>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</si>
  <si>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</si>
  <si>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</si>
  <si>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</si>
  <si>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</si>
  <si>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</si>
  <si>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</si>
  <si>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</si>
  <si>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</si>
  <si>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</si>
  <si>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</si>
  <si>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</si>
  <si>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</si>
  <si>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</si>
  <si>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</si>
  <si>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</si>
  <si>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</si>
  <si>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</si>
  <si>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</si>
  <si>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</si>
  <si>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</si>
  <si>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</si>
  <si>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</si>
  <si>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</si>
  <si>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</si>
  <si>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</si>
  <si>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</si>
  <si>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</si>
  <si>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</si>
  <si>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</si>
  <si>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</si>
  <si>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</si>
  <si>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</si>
  <si>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</si>
  <si>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</si>
  <si>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</si>
  <si>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</si>
  <si>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</si>
  <si>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</si>
  <si>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</si>
  <si>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</si>
  <si>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</si>
  <si>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</si>
  <si>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</si>
  <si>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</si>
  <si>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</si>
  <si>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</si>
  <si>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</si>
  <si>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</si>
  <si>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</si>
  <si>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</si>
  <si>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</si>
  <si>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</si>
  <si>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</si>
  <si>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</si>
  <si>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</si>
  <si>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</si>
  <si>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</si>
  <si>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</si>
  <si>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</si>
  <si>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</si>
  <si>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</si>
  <si>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</si>
  <si>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</si>
  <si>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</si>
  <si>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</si>
  <si>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</si>
  <si>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</si>
  <si>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</si>
  <si>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</si>
  <si>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</si>
  <si>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</si>
  <si>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</si>
  <si>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</si>
  <si>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</si>
  <si>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</si>
  <si>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</si>
  <si>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</si>
  <si>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</si>
  <si>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</si>
  <si>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</si>
  <si>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</si>
  <si>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</si>
  <si>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</si>
  <si>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</si>
  <si>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</si>
  <si>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</si>
  <si>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</si>
  <si>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</si>
  <si>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</si>
  <si>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</si>
  <si>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</si>
  <si>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</si>
  <si>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</si>
  <si>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</si>
  <si>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</si>
  <si>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</si>
  <si>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</si>
  <si>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</si>
  <si>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</si>
  <si>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</si>
  <si>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</si>
  <si>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</si>
  <si>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</si>
  <si>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</si>
  <si>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</si>
  <si>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</si>
  <si>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</si>
  <si>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</si>
  <si>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</si>
  <si>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</si>
  <si>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</si>
  <si>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</si>
  <si>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</si>
  <si>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</si>
  <si>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</si>
  <si>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</si>
  <si>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</si>
  <si>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</si>
  <si>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</si>
  <si>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</si>
  <si>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</si>
  <si>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</si>
  <si>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</si>
  <si>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</si>
  <si>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</si>
  <si>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</si>
  <si>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</si>
  <si>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</si>
  <si>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</si>
  <si>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</si>
  <si>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</si>
  <si>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</si>
  <si>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</si>
  <si>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</si>
  <si>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</si>
  <si>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</si>
  <si>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</si>
  <si>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</si>
  <si>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</si>
  <si>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</si>
  <si>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</si>
  <si>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</si>
  <si>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</si>
  <si>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</si>
  <si>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</si>
  <si>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</si>
  <si>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</si>
  <si>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</si>
  <si>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</si>
  <si>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</si>
  <si>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</si>
  <si>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</si>
  <si>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</si>
  <si>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</si>
  <si>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</si>
  <si>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</si>
  <si>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</si>
  <si>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</si>
  <si>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</si>
  <si>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</si>
  <si>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</si>
  <si>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</si>
  <si>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</si>
  <si>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</si>
  <si>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</si>
  <si>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</si>
  <si>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</si>
  <si>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</si>
  <si>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</si>
  <si>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</si>
  <si>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</si>
  <si>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</si>
  <si>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</si>
  <si>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</si>
  <si>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</si>
  <si>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</si>
  <si>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</si>
  <si>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</si>
  <si>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</si>
  <si>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</si>
  <si>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</si>
  <si>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</si>
  <si>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</si>
  <si>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</si>
  <si>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</si>
  <si>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</si>
  <si>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</si>
  <si>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</si>
  <si>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</si>
  <si>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</si>
  <si>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</si>
  <si>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</si>
  <si>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</si>
  <si>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</si>
  <si>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</si>
  <si>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</si>
  <si>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</si>
  <si>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</si>
  <si>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</si>
  <si>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</si>
  <si>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</si>
  <si>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</si>
  <si>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</si>
  <si>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</si>
  <si>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</si>
  <si>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</si>
  <si>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</si>
  <si>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</si>
  <si>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</si>
  <si>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</si>
  <si>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</si>
  <si>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</si>
  <si>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</si>
  <si>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</si>
  <si>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</si>
  <si>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</si>
  <si>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</si>
  <si>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</si>
  <si>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</si>
  <si>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</si>
  <si>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</si>
  <si>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</si>
  <si>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</si>
  <si>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</si>
  <si>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</si>
  <si>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</si>
  <si>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</si>
  <si>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</si>
  <si>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</si>
  <si>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</si>
  <si>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</si>
  <si>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</si>
  <si>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</si>
  <si>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</si>
  <si>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</si>
  <si>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</si>
  <si>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</si>
  <si>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</si>
  <si>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</si>
  <si>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</si>
  <si>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</si>
  <si>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</si>
  <si>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</si>
  <si>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</si>
  <si>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</si>
  <si>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</si>
  <si>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</si>
  <si>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</si>
  <si>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</si>
  <si>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</si>
  <si>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</si>
  <si>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</si>
  <si>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</si>
  <si>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</si>
  <si>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</si>
  <si>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</si>
  <si>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</si>
  <si>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</si>
  <si>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</si>
  <si>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</si>
  <si>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</si>
  <si>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</si>
  <si>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</si>
  <si>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</si>
  <si>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</si>
  <si>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</si>
  <si>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</si>
  <si>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</si>
  <si>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</si>
  <si>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</si>
  <si>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</si>
  <si>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</si>
  <si>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</si>
  <si>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</si>
  <si>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</si>
  <si>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</si>
  <si>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</si>
  <si>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</si>
  <si>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</si>
  <si>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</si>
  <si>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</si>
  <si>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</si>
  <si>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</si>
  <si>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</si>
  <si>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</si>
  <si>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</si>
  <si>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</si>
  <si>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</si>
  <si>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</si>
  <si>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</si>
  <si>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</si>
  <si>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</si>
  <si>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</si>
  <si>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</si>
  <si>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</si>
  <si>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</si>
  <si>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</si>
  <si>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</si>
  <si>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</si>
  <si>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</si>
  <si>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</si>
  <si>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</si>
  <si>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</si>
  <si>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</si>
  <si>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</si>
  <si>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</si>
  <si>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</si>
  <si>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</si>
  <si>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</si>
  <si>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</si>
  <si>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</si>
  <si>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</si>
  <si>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</si>
  <si>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</si>
  <si>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</si>
  <si>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</si>
  <si>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</si>
  <si>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</si>
  <si>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</si>
  <si>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</si>
  <si>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</si>
  <si>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</si>
  <si>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</si>
  <si>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</si>
  <si>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</si>
  <si>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</si>
  <si>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</si>
  <si>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</si>
  <si>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</si>
  <si>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</si>
  <si>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</si>
  <si>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</si>
  <si>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</si>
  <si>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</si>
  <si>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</si>
  <si>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</si>
  <si>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</si>
  <si>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</si>
  <si>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</si>
  <si>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</si>
  <si>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</si>
  <si>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</si>
  <si>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</si>
  <si>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</si>
  <si>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</si>
  <si>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</si>
  <si>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</si>
  <si>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</si>
  <si>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</si>
  <si>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</si>
  <si>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</si>
  <si>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</si>
  <si>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</si>
  <si>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</si>
  <si>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</si>
  <si>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</si>
  <si>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</si>
  <si>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</si>
  <si>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</si>
  <si>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</si>
  <si>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</si>
  <si>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</si>
  <si>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</si>
  <si>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</si>
  <si>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</si>
  <si>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</si>
  <si>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</si>
  <si>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</si>
  <si>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</si>
  <si>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</si>
  <si>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</si>
  <si>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</si>
  <si>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</si>
  <si>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</si>
  <si>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</si>
  <si>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</si>
  <si>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</si>
  <si>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</si>
  <si>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</si>
  <si>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</si>
  <si>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</si>
  <si>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</si>
  <si>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</si>
  <si>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</si>
  <si>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</si>
  <si>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</si>
  <si>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</si>
  <si>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</si>
  <si>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</si>
  <si>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</si>
  <si>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</si>
  <si>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</si>
  <si>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</si>
  <si>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</si>
  <si>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</si>
  <si>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</si>
  <si>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</si>
  <si>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</si>
  <si>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</si>
  <si>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</si>
  <si>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</si>
  <si>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</si>
  <si>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</si>
  <si>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</si>
  <si>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</si>
  <si>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</si>
  <si>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</si>
  <si>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</si>
  <si>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</si>
  <si>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</si>
  <si>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</si>
  <si>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</si>
  <si>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</si>
  <si>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</si>
  <si>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</si>
  <si>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</si>
  <si>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</si>
  <si>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</si>
  <si>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</si>
  <si>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</si>
  <si>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</si>
  <si>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</si>
  <si>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</si>
  <si>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</si>
  <si>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</si>
  <si>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</si>
  <si>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</si>
  <si>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</si>
  <si>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</si>
  <si>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</si>
  <si>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</si>
  <si>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</si>
  <si>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</si>
  <si>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</si>
  <si>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</si>
  <si>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</si>
  <si>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</si>
  <si>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</si>
  <si>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</si>
  <si>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</si>
  <si>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</si>
  <si>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</si>
  <si>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</si>
  <si>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</si>
  <si>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</si>
  <si>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</si>
  <si>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</si>
  <si>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</si>
  <si>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</si>
  <si>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</si>
  <si>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</si>
  <si>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</si>
  <si>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</si>
  <si>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</si>
  <si>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</si>
  <si>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</si>
  <si>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</si>
  <si>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</si>
  <si>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</si>
  <si>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</si>
  <si>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</si>
  <si>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</si>
  <si>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</si>
  <si>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</si>
  <si>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</si>
  <si>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</si>
  <si>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</si>
  <si>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</si>
  <si>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</si>
  <si>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</si>
  <si>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</si>
  <si>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</si>
  <si>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</si>
  <si>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</si>
  <si>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</si>
  <si>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</si>
  <si>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</si>
  <si>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</si>
  <si>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</si>
  <si>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</si>
  <si>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</si>
  <si>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</si>
  <si>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</si>
  <si>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</si>
  <si>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</si>
  <si>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</si>
  <si>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</si>
  <si>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</si>
  <si>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</si>
  <si>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</si>
  <si>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</si>
  <si>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</si>
  <si>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</si>
  <si>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</si>
  <si>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</si>
  <si>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</si>
  <si>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</si>
  <si>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</si>
  <si>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</si>
  <si>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</si>
  <si>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</si>
  <si>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</si>
  <si>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</si>
  <si>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</si>
  <si>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</si>
  <si>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</si>
  <si>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</si>
  <si>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</si>
  <si>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</si>
  <si>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</si>
  <si>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</si>
  <si>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</si>
  <si>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</si>
  <si>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</si>
  <si>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</si>
  <si>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</si>
  <si>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</si>
  <si>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</si>
  <si>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</si>
  <si>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</si>
  <si>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</si>
  <si>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</si>
  <si>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</si>
  <si>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</si>
  <si>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</si>
  <si>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</si>
  <si>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</si>
  <si>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</si>
  <si>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</si>
  <si>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</si>
  <si>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</si>
  <si>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</si>
  <si>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</si>
  <si>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</si>
  <si>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</si>
  <si>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</si>
  <si>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</si>
  <si>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</si>
  <si>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</si>
  <si>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</si>
  <si>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</si>
  <si>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</si>
  <si>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</si>
  <si>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</si>
  <si>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</si>
  <si>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</si>
  <si>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</si>
  <si>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</si>
  <si>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</si>
  <si>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</si>
  <si>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</si>
  <si>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</si>
  <si>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</si>
  <si>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</si>
  <si>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</si>
  <si>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</si>
  <si>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</si>
  <si>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</si>
  <si>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</si>
  <si>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</si>
  <si>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</si>
  <si>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</si>
  <si>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</si>
  <si>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</si>
  <si>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</si>
  <si>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</si>
  <si>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</si>
  <si>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</si>
  <si>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</si>
  <si>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</si>
  <si>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</si>
  <si>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</si>
  <si>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</si>
  <si>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</si>
  <si>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</si>
  <si>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</si>
  <si>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</si>
  <si>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</si>
  <si>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</si>
  <si>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</si>
  <si>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</si>
  <si>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</si>
  <si>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</si>
  <si>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</si>
  <si>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</si>
  <si>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</si>
  <si>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</si>
  <si>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</si>
  <si>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</si>
  <si>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</si>
  <si>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</si>
  <si>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</si>
  <si>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</si>
  <si>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</si>
  <si>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</si>
  <si>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</si>
  <si>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</si>
  <si>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</si>
  <si>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</si>
  <si>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</si>
  <si>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</si>
  <si>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</si>
  <si>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</si>
  <si>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</si>
  <si>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</si>
  <si>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</si>
  <si>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</si>
  <si>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</si>
  <si>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</si>
  <si>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</si>
  <si>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</si>
  <si>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</si>
  <si>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</si>
  <si>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</si>
  <si>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</si>
  <si>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</si>
  <si>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</si>
  <si>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</si>
  <si>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</si>
  <si>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</si>
  <si>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</si>
  <si>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</si>
  <si>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</si>
  <si>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</si>
  <si>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</si>
  <si>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</si>
  <si>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</si>
  <si>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</si>
  <si>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</si>
  <si>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</si>
  <si>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</si>
  <si>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</si>
  <si>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</si>
  <si>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</si>
  <si>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</si>
  <si>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</si>
  <si>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</si>
  <si>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</si>
  <si>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</si>
  <si>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</si>
  <si>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</si>
  <si>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</si>
  <si>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</si>
  <si>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</si>
  <si>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</si>
  <si>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</si>
  <si>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</si>
  <si>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</si>
  <si>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</si>
  <si>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</si>
  <si>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</si>
  <si>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</si>
  <si>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</si>
  <si>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</si>
  <si>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</si>
  <si>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</si>
  <si>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</si>
  <si>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</si>
  <si>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</si>
  <si>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</si>
  <si>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</si>
  <si>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</si>
  <si>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</si>
  <si>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</si>
  <si>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</si>
  <si>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</si>
  <si>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</si>
  <si>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</si>
  <si>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</si>
  <si>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</si>
  <si>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</si>
  <si>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</si>
  <si>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</si>
  <si>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</si>
  <si>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</si>
  <si>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</si>
  <si>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</si>
  <si>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</si>
  <si>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</si>
  <si>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</si>
  <si>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</si>
  <si>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</si>
  <si>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</si>
  <si>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</si>
  <si>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</si>
  <si>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</si>
  <si>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</si>
  <si>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</si>
  <si>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</si>
  <si>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</si>
  <si>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</si>
  <si>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</si>
  <si>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</si>
  <si>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</si>
  <si>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</si>
  <si>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</si>
  <si>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</si>
  <si>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</si>
  <si>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</si>
  <si>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</si>
  <si>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</si>
  <si>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</si>
  <si>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</si>
  <si>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</si>
  <si>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</si>
  <si>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</si>
  <si>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</si>
  <si>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</si>
  <si>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</si>
  <si>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</si>
  <si>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</si>
  <si>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</si>
  <si>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</si>
  <si>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</si>
  <si>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</si>
  <si>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</si>
  <si>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</si>
  <si>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</si>
  <si>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</si>
  <si>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</si>
  <si>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</si>
  <si>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</si>
  <si>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</si>
  <si>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</si>
  <si>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</si>
  <si>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</si>
  <si>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</si>
  <si>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</si>
  <si>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</si>
  <si>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</si>
  <si>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</si>
  <si>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</si>
  <si>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</si>
  <si>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</si>
  <si>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</si>
  <si>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</si>
  <si>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</si>
  <si>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</si>
  <si>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</si>
  <si>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</si>
  <si>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</si>
  <si>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</si>
  <si>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</si>
  <si>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</si>
  <si>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</si>
  <si>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</si>
  <si>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</si>
  <si>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</si>
  <si>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</si>
  <si>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</si>
  <si>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</si>
  <si>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</si>
  <si>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</si>
  <si>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</si>
  <si>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</si>
  <si>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</si>
  <si>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</si>
  <si>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</si>
  <si>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</si>
  <si>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</si>
  <si>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</si>
  <si>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</si>
  <si>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</si>
  <si>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</si>
  <si>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</si>
  <si>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</si>
  <si>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</si>
  <si>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</si>
  <si>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</si>
  <si>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</si>
  <si>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</si>
  <si>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</si>
  <si>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</si>
  <si>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</si>
  <si>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</si>
  <si>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</si>
  <si>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</si>
  <si>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</si>
  <si>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</si>
  <si>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</si>
  <si>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</si>
  <si>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</si>
  <si>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</si>
  <si>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</si>
  <si>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</si>
  <si>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</si>
  <si>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</si>
  <si>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</si>
  <si>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</si>
  <si>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</si>
  <si>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</si>
  <si>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</si>
  <si>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</si>
  <si>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</si>
  <si>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</si>
  <si>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</si>
  <si>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</si>
  <si>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</si>
  <si>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</si>
  <si>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</si>
  <si>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</si>
  <si>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</si>
  <si>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</si>
  <si>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</si>
  <si>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</si>
  <si>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</si>
  <si>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</si>
  <si>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</si>
  <si>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</si>
  <si>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</si>
  <si>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</si>
  <si>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</si>
  <si>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</si>
  <si>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</si>
  <si>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</si>
  <si>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</si>
  <si>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</si>
  <si>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</si>
  <si>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</si>
  <si>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</si>
  <si>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</si>
  <si>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</si>
  <si>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</si>
  <si>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</si>
  <si>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</si>
  <si>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</si>
  <si>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</si>
  <si>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</si>
  <si>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</si>
  <si>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</si>
  <si>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</si>
  <si>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</si>
  <si>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</si>
  <si>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</si>
  <si>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</si>
  <si>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</si>
  <si>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</si>
  <si>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</si>
  <si>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</si>
  <si>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</si>
  <si>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</si>
  <si>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</si>
  <si>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</si>
  <si>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</si>
  <si>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</si>
  <si>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</si>
  <si>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</si>
  <si>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</si>
  <si>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</si>
  <si>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</si>
  <si>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</si>
  <si>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</si>
  <si>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</si>
  <si>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</si>
  <si>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</si>
  <si>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</si>
  <si>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</si>
  <si>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</si>
  <si>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</si>
  <si>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</si>
  <si>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</si>
  <si>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</si>
  <si>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</si>
  <si>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</si>
  <si>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</si>
  <si>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</si>
  <si>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</si>
  <si>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</si>
  <si>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</si>
  <si>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</si>
  <si>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</si>
  <si>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</si>
  <si>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</si>
  <si>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</si>
  <si>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</si>
  <si>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</si>
  <si>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</si>
  <si>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</si>
  <si>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</si>
  <si>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</si>
  <si>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</si>
  <si>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</si>
  <si>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</si>
  <si>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</si>
  <si>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</si>
  <si>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</si>
  <si>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</si>
  <si>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</si>
  <si>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</si>
  <si>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</si>
  <si>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</si>
  <si>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</si>
  <si>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</si>
  <si>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</si>
  <si>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</si>
  <si>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</si>
  <si>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</si>
  <si>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</si>
  <si>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</si>
  <si>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</si>
  <si>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</si>
  <si>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</si>
  <si>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</si>
  <si>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</si>
  <si>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</si>
  <si>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</si>
  <si>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</si>
  <si>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</si>
  <si>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</si>
  <si>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</si>
  <si>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</si>
  <si>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</si>
  <si>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</si>
  <si>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</si>
  <si>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</si>
  <si>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</si>
  <si>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</si>
  <si>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</si>
  <si>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</si>
  <si>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</si>
  <si>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</si>
  <si>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</si>
  <si>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</si>
  <si>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</si>
  <si>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</si>
  <si>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</si>
  <si>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</si>
  <si>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</si>
  <si>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</si>
  <si>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</si>
  <si>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</si>
  <si>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</si>
  <si>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</si>
  <si>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</si>
  <si>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</si>
  <si>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</si>
  <si>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</si>
  <si>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</si>
  <si>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</si>
  <si>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</si>
  <si>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</si>
  <si>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</si>
  <si>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</si>
  <si>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</si>
  <si>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</si>
  <si>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</si>
  <si>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</si>
  <si>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</si>
  <si>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</si>
  <si>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</si>
  <si>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</si>
  <si>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</si>
  <si>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</si>
  <si>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</si>
  <si>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</si>
  <si>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</si>
  <si>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</si>
  <si>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</si>
  <si>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</si>
  <si>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</si>
  <si>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</si>
  <si>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</si>
  <si>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</si>
  <si>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</si>
  <si>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</si>
  <si>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</si>
  <si>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</si>
  <si>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</si>
  <si>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</si>
  <si>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</si>
  <si>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</si>
  <si>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</si>
  <si>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</si>
  <si>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</si>
  <si>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</si>
  <si>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</si>
  <si>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</si>
  <si>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</si>
  <si>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</si>
  <si>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</si>
  <si>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</si>
  <si>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</si>
  <si>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</si>
  <si>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</si>
  <si>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</si>
  <si>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</si>
  <si>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</si>
  <si>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</si>
  <si>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</si>
  <si>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</si>
  <si>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</si>
  <si>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</si>
  <si>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</si>
  <si>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</si>
  <si>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</si>
  <si>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</si>
  <si>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</si>
  <si>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</si>
  <si>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</si>
  <si>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</si>
  <si>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</si>
  <si>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</si>
  <si>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</si>
  <si>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</si>
  <si>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</si>
  <si>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</si>
  <si>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</si>
  <si>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</si>
  <si>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</si>
  <si>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</si>
  <si>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</si>
  <si>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</si>
  <si>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</si>
  <si>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</si>
  <si>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</si>
  <si>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</si>
  <si>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</si>
  <si>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</si>
  <si>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</si>
  <si>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</si>
  <si>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</si>
  <si>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</si>
  <si>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</si>
  <si>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</si>
  <si>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</si>
  <si>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</si>
  <si>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</si>
  <si>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</si>
  <si>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</si>
  <si>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</si>
  <si>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</si>
  <si>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</si>
  <si>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</si>
  <si>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</si>
  <si>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</si>
  <si>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</si>
  <si>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</si>
  <si>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</si>
  <si>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</si>
  <si>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</si>
  <si>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</si>
  <si>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</si>
  <si>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</si>
  <si>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</si>
  <si>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</si>
  <si>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</si>
  <si>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</si>
  <si>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</si>
  <si>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</si>
  <si>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</si>
  <si>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</si>
  <si>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</si>
  <si>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</si>
  <si>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</si>
  <si>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</si>
  <si>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</si>
  <si>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</si>
  <si>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</si>
  <si>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</si>
  <si>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</si>
  <si>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</si>
  <si>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</si>
  <si>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</si>
  <si>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</si>
  <si>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</si>
  <si>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</si>
  <si>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</si>
  <si>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</si>
  <si>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</si>
  <si>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</si>
  <si>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</si>
  <si>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</si>
  <si>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</si>
  <si>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</si>
  <si>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</si>
  <si>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</si>
  <si>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</si>
  <si>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</si>
  <si>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</si>
  <si>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</si>
  <si>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</si>
  <si>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</si>
  <si>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</si>
  <si>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</si>
  <si>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</si>
  <si>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</si>
  <si>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</si>
  <si>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</si>
  <si>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</si>
  <si>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</si>
  <si>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</si>
  <si>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</si>
  <si>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</si>
  <si>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</si>
  <si>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</si>
  <si>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</si>
  <si>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</si>
  <si>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</si>
  <si>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</si>
  <si>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</si>
  <si>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</si>
  <si>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</si>
  <si>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</si>
  <si>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</si>
  <si>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</si>
  <si>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</si>
  <si>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</si>
  <si>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</si>
  <si>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</si>
  <si>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</si>
  <si>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</si>
  <si>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</si>
  <si>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</si>
  <si>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</si>
  <si>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</si>
  <si>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</si>
  <si>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</si>
  <si>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</si>
  <si>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</si>
  <si>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</si>
  <si>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</si>
  <si>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</si>
  <si>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</si>
  <si>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</si>
  <si>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</si>
  <si>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</si>
  <si>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</si>
  <si>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</si>
  <si>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</si>
  <si>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</si>
  <si>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</si>
  <si>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</si>
  <si>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</si>
  <si>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</si>
  <si>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</si>
  <si>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</si>
  <si>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</si>
  <si>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</si>
  <si>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</si>
  <si>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</si>
  <si>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</si>
  <si>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</si>
  <si>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</si>
  <si>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</si>
  <si>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</si>
  <si>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</si>
  <si>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</si>
  <si>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</si>
  <si>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</si>
  <si>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</si>
  <si>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</si>
  <si>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</si>
  <si>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</si>
  <si>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</si>
  <si>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</si>
  <si>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</si>
  <si>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</si>
  <si>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</si>
  <si>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</si>
  <si>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</si>
  <si>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</si>
  <si>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</si>
  <si>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</si>
  <si>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</si>
  <si>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</si>
  <si>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</si>
  <si>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</si>
  <si>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</si>
  <si>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</si>
  <si>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</si>
  <si>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</si>
  <si>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</si>
  <si>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</si>
  <si>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</si>
  <si>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</si>
  <si>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</si>
  <si>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</si>
  <si>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</si>
  <si>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</si>
  <si>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</si>
  <si>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</si>
  <si>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</si>
  <si>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</si>
  <si>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</si>
  <si>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</si>
  <si>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</si>
  <si>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</si>
  <si>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</si>
  <si>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</si>
  <si>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</si>
  <si>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</si>
  <si>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</si>
  <si>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</si>
  <si>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</si>
  <si>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</si>
  <si>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</si>
  <si>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</si>
  <si>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</si>
  <si>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</si>
  <si>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</si>
  <si>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</si>
  <si>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</si>
  <si>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</si>
  <si>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</si>
  <si>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</si>
  <si>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</si>
  <si>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</si>
  <si>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</si>
  <si>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</si>
  <si>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</si>
  <si>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</si>
  <si>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</si>
  <si>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</si>
  <si>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</si>
  <si>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</si>
  <si>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</si>
  <si>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</si>
  <si>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</si>
  <si>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</si>
  <si>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</si>
  <si>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</si>
  <si>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</si>
  <si>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</si>
  <si>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</si>
  <si>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</si>
  <si>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</si>
  <si>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</si>
  <si>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</si>
  <si>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</si>
  <si>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</si>
  <si>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</si>
  <si>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</si>
  <si>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</si>
  <si>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</si>
  <si>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</si>
  <si>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</si>
  <si>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</si>
  <si>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</si>
  <si>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</si>
  <si>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</si>
  <si>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</si>
  <si>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</si>
  <si>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</si>
  <si>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</si>
  <si>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</si>
  <si>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</si>
  <si>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</si>
  <si>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</si>
  <si>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</si>
  <si>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</si>
  <si>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</si>
  <si>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</si>
  <si>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</si>
  <si>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</si>
  <si>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</si>
  <si>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</si>
  <si>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</si>
  <si>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</si>
  <si>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</si>
  <si>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</si>
  <si>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</si>
  <si>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</si>
  <si>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</si>
  <si>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</si>
  <si>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</si>
  <si>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</si>
  <si>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</si>
  <si>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</si>
  <si>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</si>
  <si>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</si>
  <si>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</si>
  <si>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</si>
  <si>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</si>
  <si>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</si>
  <si>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</si>
  <si>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</si>
  <si>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</si>
  <si>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</si>
  <si>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</si>
  <si>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</si>
  <si>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</si>
  <si>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</si>
  <si>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</si>
  <si>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</si>
  <si>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</si>
  <si>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</si>
  <si>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</si>
  <si>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</si>
  <si>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</si>
  <si>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</si>
  <si>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</si>
  <si>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</si>
  <si>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</si>
  <si>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</si>
  <si>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</si>
  <si>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</si>
  <si>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</si>
  <si>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</si>
  <si>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</si>
  <si>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</si>
  <si>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</si>
  <si>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</si>
  <si>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</si>
  <si>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</si>
  <si>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</si>
  <si>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</si>
  <si>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</si>
  <si>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</si>
  <si>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</si>
  <si>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</si>
  <si>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</si>
  <si>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</si>
  <si>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</si>
  <si>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</si>
  <si>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</si>
  <si>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</si>
  <si>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</si>
  <si>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</si>
  <si>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</si>
  <si>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</si>
  <si>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</si>
  <si>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</si>
  <si>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</si>
  <si>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</si>
  <si>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</si>
  <si>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</si>
  <si>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</si>
  <si>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</si>
  <si>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</si>
  <si>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</si>
  <si>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</si>
  <si>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</si>
  <si>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</si>
  <si>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</si>
  <si>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</si>
  <si>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</si>
  <si>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</si>
  <si>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</si>
  <si>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</si>
  <si>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</si>
  <si>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</si>
  <si>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</si>
  <si>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</si>
  <si>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</si>
  <si>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</si>
  <si>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</si>
  <si>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</si>
  <si>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</si>
  <si>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</si>
  <si>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</si>
  <si>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</si>
  <si>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</si>
  <si>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</si>
  <si>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</si>
  <si>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</si>
  <si>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</si>
  <si>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</si>
  <si>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</si>
  <si>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</si>
  <si>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</si>
  <si>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</si>
  <si>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</si>
  <si>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</si>
  <si>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</si>
  <si>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</si>
  <si>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</si>
  <si>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</si>
  <si>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</si>
  <si>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</si>
  <si>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</si>
  <si>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</si>
  <si>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</si>
  <si>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</si>
  <si>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</si>
  <si>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</si>
  <si>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</si>
  <si>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</si>
  <si>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</si>
  <si>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</si>
  <si>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</si>
  <si>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</si>
  <si>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</si>
  <si>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</si>
  <si>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</si>
  <si>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</si>
  <si>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</si>
  <si>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</si>
  <si>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</si>
  <si>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</si>
  <si>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</si>
  <si>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</si>
  <si>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</si>
  <si>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</si>
  <si>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</si>
  <si>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</si>
  <si>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</si>
  <si>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</si>
  <si>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</si>
  <si>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</si>
  <si>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</si>
  <si>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</si>
  <si>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</si>
  <si>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</si>
  <si>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</si>
  <si>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</si>
  <si>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</si>
  <si>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</si>
  <si>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</si>
  <si>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</si>
  <si>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</si>
  <si>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</si>
  <si>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</si>
  <si>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</si>
  <si>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</si>
  <si>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</si>
  <si>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</si>
  <si>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</si>
  <si>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</si>
  <si>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</si>
  <si>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</si>
  <si>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</si>
  <si>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</si>
  <si>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</si>
  <si>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</si>
  <si>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</si>
  <si>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</si>
  <si>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</si>
  <si>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</si>
  <si>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</si>
  <si>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</si>
  <si>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</si>
  <si>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</si>
  <si>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</si>
  <si>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</si>
  <si>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</si>
  <si>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</si>
  <si>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</si>
  <si>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</si>
  <si>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</si>
  <si>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</si>
  <si>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</si>
  <si>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</si>
  <si>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</si>
  <si>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</si>
  <si>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</si>
  <si>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</si>
  <si>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</si>
  <si>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</si>
  <si>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</si>
  <si>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</si>
  <si>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</si>
  <si>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</si>
  <si>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</si>
  <si>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</si>
  <si>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</si>
  <si>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</si>
  <si>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</si>
  <si>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</si>
  <si>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</si>
  <si>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</si>
  <si>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</si>
  <si>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</si>
  <si>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</si>
  <si>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</si>
  <si>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</si>
  <si>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</si>
  <si>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</si>
  <si>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</si>
  <si>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</si>
  <si>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</si>
  <si>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</si>
  <si>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</si>
  <si>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</si>
  <si>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</si>
  <si>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</si>
  <si>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</si>
  <si>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</si>
  <si>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</si>
  <si>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</si>
  <si>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</si>
  <si>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</si>
  <si>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</si>
  <si>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</si>
  <si>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</si>
  <si>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</si>
  <si>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</si>
  <si>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</si>
  <si>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</si>
  <si>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</si>
  <si>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</si>
  <si>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</si>
  <si>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</si>
  <si>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</si>
  <si>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</si>
  <si>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</si>
  <si>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</si>
  <si>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</si>
  <si>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</si>
  <si>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</si>
  <si>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</si>
  <si>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</si>
  <si>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</si>
  <si>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</si>
  <si>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</si>
  <si>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</si>
  <si>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</si>
  <si>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</si>
  <si>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</si>
  <si>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</si>
  <si>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</si>
  <si>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</si>
  <si>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</si>
  <si>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</si>
  <si>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</si>
  <si>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</si>
  <si>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</si>
  <si>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</si>
  <si>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</si>
  <si>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</si>
  <si>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</si>
  <si>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</si>
  <si>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</si>
  <si>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</si>
  <si>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</si>
  <si>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</si>
  <si>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</si>
  <si>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</si>
  <si>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</si>
  <si>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</si>
  <si>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</si>
  <si>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</si>
  <si>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</si>
  <si>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</si>
  <si>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</si>
  <si>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</si>
  <si>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</si>
  <si>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</si>
  <si>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</si>
  <si>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</si>
  <si>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</si>
  <si>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</si>
  <si>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</si>
  <si>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</si>
  <si>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</si>
  <si>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</si>
  <si>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</si>
  <si>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</si>
  <si>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</si>
  <si>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</si>
  <si>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</si>
  <si>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</si>
  <si>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</si>
  <si>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</si>
  <si>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</si>
  <si>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</si>
  <si>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</si>
  <si>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</si>
  <si>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</si>
  <si>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</si>
  <si>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</si>
  <si>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</si>
  <si>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</si>
  <si>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</si>
  <si>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</si>
  <si>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</si>
  <si>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</si>
  <si>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</si>
  <si>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</si>
  <si>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</si>
  <si>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</si>
  <si>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</si>
  <si>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</si>
  <si>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</si>
  <si>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</si>
  <si>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</si>
  <si>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</si>
  <si>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</si>
  <si>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</si>
  <si>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</si>
  <si>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</si>
  <si>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</si>
  <si>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</si>
  <si>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</si>
  <si>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</si>
  <si>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</si>
  <si>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</si>
  <si>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</si>
  <si>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</si>
  <si>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</si>
  <si>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</si>
  <si>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</si>
  <si>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</si>
  <si>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</si>
  <si>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</si>
  <si>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</si>
  <si>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</si>
  <si>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</si>
  <si>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</si>
  <si>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</si>
  <si>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</si>
  <si>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</si>
  <si>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</si>
  <si>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</si>
  <si>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</si>
  <si>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</si>
  <si>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</si>
  <si>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</si>
  <si>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</si>
  <si>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</si>
  <si>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</si>
  <si>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</si>
  <si>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</si>
  <si>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</si>
  <si>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</si>
  <si>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</si>
  <si>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</si>
  <si>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</si>
  <si>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</si>
  <si>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</si>
  <si>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</si>
  <si>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</si>
  <si>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</si>
  <si>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</si>
  <si>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</si>
  <si>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</si>
  <si>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</si>
  <si>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</si>
  <si>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</si>
  <si>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</si>
  <si>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</si>
  <si>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</si>
  <si>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</si>
  <si>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</si>
  <si>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</si>
  <si>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</si>
  <si>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</si>
  <si>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</si>
  <si>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</si>
  <si>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</si>
  <si>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</si>
  <si>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</si>
  <si>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</si>
  <si>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</si>
  <si>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</si>
  <si>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</si>
  <si>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</si>
  <si>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</si>
  <si>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</si>
  <si>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</si>
  <si>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</si>
  <si>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</si>
  <si>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</si>
  <si>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</si>
  <si>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</si>
  <si>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</si>
  <si>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</si>
  <si>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</si>
  <si>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</si>
  <si>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</si>
  <si>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</si>
  <si>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</si>
  <si>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</si>
  <si>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</si>
  <si>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</si>
  <si>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</si>
  <si>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</si>
  <si>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</si>
  <si>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</si>
  <si>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</si>
  <si>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</si>
  <si>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</si>
  <si>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</si>
  <si>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</si>
  <si>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</si>
  <si>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</si>
  <si>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</si>
  <si>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</si>
  <si>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</si>
  <si>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</si>
  <si>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</si>
  <si>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</si>
  <si>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</si>
  <si>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</si>
  <si>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</si>
  <si>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</si>
  <si>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</si>
  <si>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</si>
  <si>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</si>
  <si>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</si>
  <si>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</si>
  <si>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</si>
  <si>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</si>
  <si>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</si>
  <si>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</si>
  <si>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</si>
  <si>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</si>
  <si>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</si>
  <si>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</si>
  <si>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</si>
  <si>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</si>
  <si>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</si>
  <si>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</si>
  <si>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</si>
  <si>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</si>
  <si>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</si>
  <si>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</si>
  <si>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</si>
  <si>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</si>
  <si>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</si>
  <si>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</si>
  <si>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</si>
  <si>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</si>
  <si>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</si>
  <si>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</si>
  <si>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</si>
  <si>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</si>
  <si>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</si>
  <si>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</si>
  <si>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</si>
  <si>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</si>
  <si>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</si>
  <si>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</si>
  <si>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</si>
  <si>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</si>
  <si>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</si>
  <si>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</si>
  <si>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</si>
  <si>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</si>
  <si>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</si>
  <si>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</si>
  <si>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</si>
  <si>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</si>
  <si>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</si>
  <si>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</si>
  <si>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</si>
  <si>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</si>
  <si>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</si>
  <si>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</si>
  <si>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</si>
  <si>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</si>
  <si>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</si>
  <si>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</si>
  <si>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</si>
  <si>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</si>
  <si>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</si>
  <si>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</si>
  <si>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</si>
  <si>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</si>
  <si>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</si>
  <si>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</si>
  <si>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</si>
  <si>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</si>
  <si>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</si>
  <si>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</si>
  <si>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</si>
  <si>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</si>
  <si>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</si>
  <si>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</si>
  <si>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</si>
  <si>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</si>
  <si>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</si>
  <si>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</si>
  <si>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</si>
  <si>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</si>
  <si>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</si>
  <si>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</si>
  <si>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</si>
  <si>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</si>
  <si>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</si>
  <si>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</si>
  <si>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</si>
  <si>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</si>
  <si>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</si>
  <si>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</si>
  <si>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</si>
  <si>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</si>
  <si>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</si>
  <si>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</si>
  <si>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</si>
  <si>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</si>
  <si>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</si>
  <si>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</si>
  <si>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</si>
  <si>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</si>
  <si>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</si>
  <si>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</si>
  <si>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</si>
  <si>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</si>
  <si>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</si>
  <si>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</si>
  <si>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</si>
  <si>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</si>
  <si>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</si>
  <si>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</si>
  <si>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</si>
  <si>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</si>
  <si>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</si>
  <si>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</si>
  <si>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</si>
  <si>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</si>
  <si>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</si>
  <si>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</si>
  <si>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</si>
  <si>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</si>
  <si>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</si>
  <si>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</si>
  <si>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</si>
  <si>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</si>
  <si>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</si>
  <si>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</si>
  <si>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</si>
  <si>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</si>
  <si>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</si>
  <si>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</si>
  <si>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</si>
  <si>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</si>
  <si>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</si>
  <si>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</si>
  <si>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</si>
  <si>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</si>
  <si>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</si>
  <si>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</si>
  <si>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</si>
  <si>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</si>
  <si>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</si>
  <si>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</si>
  <si>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</si>
  <si>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</si>
  <si>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</si>
  <si>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</si>
  <si>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</si>
  <si>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</si>
  <si>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</si>
  <si>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</si>
  <si>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</si>
  <si>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</si>
  <si>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</si>
  <si>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</si>
  <si>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</si>
  <si>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</si>
  <si>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</si>
  <si>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</si>
  <si>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</si>
  <si>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</si>
  <si>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</si>
  <si>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</si>
  <si>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</si>
  <si>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</si>
  <si>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</si>
  <si>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</si>
  <si>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</si>
  <si>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</si>
  <si>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</si>
  <si>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</si>
  <si>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</si>
  <si>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</si>
  <si>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</si>
  <si>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</si>
  <si>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</si>
  <si>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</si>
  <si>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</si>
  <si>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</si>
  <si>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</si>
  <si>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</si>
  <si>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</si>
  <si>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</si>
  <si>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</si>
  <si>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</si>
  <si>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</si>
  <si>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</si>
  <si>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</si>
  <si>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</si>
  <si>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</si>
  <si>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</si>
  <si>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</si>
  <si>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</si>
  <si>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</si>
  <si>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</si>
  <si>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</si>
  <si>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</si>
  <si>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</si>
  <si>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</si>
  <si>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</si>
  <si>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</si>
  <si>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</si>
  <si>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</si>
  <si>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</si>
  <si>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</si>
  <si>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</si>
  <si>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</si>
  <si>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</si>
  <si>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</si>
  <si>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</si>
  <si>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</si>
  <si>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</si>
  <si>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</si>
  <si>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</si>
  <si>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</si>
  <si>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</si>
  <si>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</si>
  <si>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</si>
  <si>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</si>
  <si>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</si>
  <si>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</si>
  <si>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</si>
  <si>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</si>
  <si>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</si>
  <si>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</si>
  <si>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</si>
  <si>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</si>
  <si>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</si>
  <si>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</si>
  <si>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</si>
  <si>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</si>
  <si>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</si>
  <si>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</si>
  <si>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</si>
  <si>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</si>
  <si>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</si>
  <si>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</si>
  <si>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</si>
  <si>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</si>
  <si>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</si>
  <si>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</si>
  <si>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</si>
  <si>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</si>
  <si>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</si>
  <si>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</si>
  <si>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</si>
  <si>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</si>
  <si>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</si>
  <si>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</si>
  <si>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</si>
  <si>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</si>
  <si>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</si>
  <si>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</si>
  <si>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</si>
  <si>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</si>
  <si>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</si>
  <si>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</si>
  <si>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</si>
  <si>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</si>
  <si>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</si>
  <si>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</si>
  <si>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</si>
  <si>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</si>
  <si>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</si>
  <si>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</si>
  <si>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</si>
  <si>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</si>
  <si>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</si>
  <si>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</si>
  <si>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</si>
  <si>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</si>
  <si>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</si>
  <si>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</si>
  <si>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</si>
  <si>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</si>
  <si>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</si>
  <si>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</si>
  <si>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</si>
  <si>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</si>
  <si>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</si>
  <si>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</si>
  <si>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</si>
  <si>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</si>
  <si>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</si>
  <si>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</si>
  <si>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</si>
  <si>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</si>
  <si>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</si>
  <si>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</si>
  <si>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</si>
  <si>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</si>
  <si>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</si>
  <si>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</si>
  <si>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</si>
  <si>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</si>
  <si>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</si>
  <si>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</si>
  <si>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</si>
  <si>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</si>
  <si>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</si>
  <si>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</si>
  <si>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</si>
  <si>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</si>
  <si>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</si>
  <si>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</si>
  <si>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</si>
  <si>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</si>
  <si>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</si>
  <si>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</si>
  <si>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</si>
  <si>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</si>
  <si>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</si>
  <si>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</si>
  <si>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</si>
  <si>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</si>
  <si>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</si>
  <si>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</si>
  <si>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</si>
  <si>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</si>
  <si>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</si>
  <si>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</si>
  <si>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</si>
  <si>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</si>
  <si>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</si>
  <si>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</si>
  <si>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</si>
  <si>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</si>
  <si>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</si>
  <si>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</si>
  <si>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</si>
  <si>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</si>
  <si>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</si>
  <si>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</si>
  <si>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</si>
  <si>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</si>
  <si>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</si>
  <si>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</si>
  <si>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</si>
  <si>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</si>
  <si>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</si>
  <si>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</si>
  <si>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</si>
  <si>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</si>
  <si>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</si>
  <si>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</si>
  <si>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</si>
  <si>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</si>
  <si>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</si>
  <si>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</si>
  <si>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</si>
  <si>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</si>
  <si>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</si>
  <si>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</si>
  <si>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</si>
  <si>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</si>
  <si>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</si>
  <si>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</si>
  <si>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</si>
  <si>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</si>
  <si>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</si>
  <si>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</si>
  <si>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</si>
  <si>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</si>
  <si>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</si>
  <si>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</si>
  <si>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</si>
  <si>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</si>
  <si>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</si>
  <si>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</si>
  <si>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</si>
  <si>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</si>
  <si>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</si>
  <si>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</si>
  <si>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</si>
  <si>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</si>
  <si>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</si>
  <si>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</si>
  <si>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</si>
  <si>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</si>
  <si>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</si>
  <si>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</si>
  <si>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</si>
  <si>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</si>
  <si>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</si>
  <si>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</si>
  <si>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</si>
  <si>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</si>
  <si>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</si>
  <si>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</si>
  <si>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</si>
  <si>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</si>
  <si>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</si>
  <si>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</si>
  <si>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</si>
  <si>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</si>
  <si>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</si>
  <si>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</si>
  <si>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</si>
  <si>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</si>
  <si>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</si>
  <si>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</si>
  <si>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</si>
  <si>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</si>
  <si>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</si>
  <si>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</si>
  <si>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</si>
  <si>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</si>
  <si>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</si>
  <si>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</si>
  <si>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</si>
  <si>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</si>
  <si>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</si>
  <si>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</si>
  <si>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</si>
  <si>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</si>
  <si>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</si>
  <si>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</si>
  <si>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</si>
  <si>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</si>
  <si>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</si>
  <si>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</si>
  <si>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</si>
  <si>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</si>
  <si>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</si>
  <si>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</si>
  <si>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</si>
  <si>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</si>
  <si>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</si>
  <si>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</si>
  <si>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</si>
  <si>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</si>
  <si>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</si>
  <si>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</si>
  <si>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</si>
  <si>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</si>
  <si>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</si>
  <si>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</si>
  <si>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</si>
  <si>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</si>
  <si>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</si>
  <si>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</si>
  <si>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</si>
  <si>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</si>
  <si>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</si>
  <si>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</si>
  <si>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</si>
  <si>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</si>
  <si>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</si>
  <si>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</si>
  <si>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</si>
  <si>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</si>
  <si>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</si>
  <si>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</si>
  <si>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</si>
  <si>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</si>
  <si>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</si>
  <si>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</si>
  <si>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</si>
  <si>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</si>
  <si>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</si>
  <si>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</si>
  <si>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</si>
  <si>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</si>
  <si>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</si>
  <si>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</si>
  <si>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</si>
  <si>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</si>
  <si>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</si>
  <si>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</si>
  <si>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</si>
  <si>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</si>
  <si>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</si>
  <si>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</si>
  <si>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</si>
  <si>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</si>
  <si>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</si>
  <si>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</si>
  <si>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</si>
  <si>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</si>
  <si>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</si>
  <si>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</si>
  <si>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</si>
  <si>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</si>
  <si>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</si>
  <si>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</si>
  <si>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</si>
  <si>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</si>
  <si>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</si>
  <si>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</si>
  <si>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</si>
  <si>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</si>
  <si>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</si>
  <si>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</si>
  <si>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</si>
  <si>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</si>
  <si>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</si>
  <si>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</si>
  <si>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</si>
  <si>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</si>
  <si>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</si>
  <si>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</si>
  <si>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</si>
  <si>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</si>
  <si>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</si>
  <si>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</si>
  <si>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</si>
  <si>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</si>
  <si>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</si>
  <si>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</si>
  <si>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</si>
  <si>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</si>
  <si>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</si>
  <si>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</si>
  <si>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</si>
  <si>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</si>
  <si>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</si>
  <si>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</si>
  <si>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</si>
  <si>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</si>
  <si>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</si>
  <si>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</si>
  <si>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</si>
  <si>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</si>
  <si>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</si>
  <si>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</si>
  <si>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</si>
  <si>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</si>
  <si>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</si>
  <si>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</si>
  <si>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</si>
  <si>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</si>
  <si>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</si>
  <si>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</si>
  <si>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</si>
  <si>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</si>
  <si>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</si>
  <si>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</si>
  <si>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</si>
  <si>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</si>
  <si>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</si>
  <si>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</si>
  <si>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</si>
  <si>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</si>
  <si>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</si>
  <si>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</si>
  <si>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</si>
  <si>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</si>
  <si>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</si>
  <si>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</si>
  <si>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</si>
  <si>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</si>
  <si>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</si>
  <si>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</si>
  <si>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</si>
  <si>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</si>
  <si>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</si>
  <si>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</si>
  <si>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</si>
  <si>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</si>
  <si>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</si>
  <si>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</si>
  <si>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</si>
  <si>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</si>
  <si>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</si>
  <si>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</si>
  <si>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</si>
  <si>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</si>
  <si>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</si>
  <si>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</si>
  <si>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</si>
  <si>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</si>
  <si>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</si>
  <si>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</si>
  <si>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</si>
  <si>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</si>
  <si>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</si>
  <si>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</si>
  <si>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</si>
  <si>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</si>
  <si>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</si>
  <si>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</si>
  <si>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</si>
  <si>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</si>
  <si>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</si>
  <si>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</si>
  <si>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</si>
  <si>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</si>
  <si>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</si>
  <si>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</si>
  <si>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</si>
  <si>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</si>
  <si>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</si>
  <si>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</si>
  <si>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</si>
  <si>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</si>
  <si>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</si>
  <si>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</si>
  <si>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</si>
  <si>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</si>
  <si>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</si>
  <si>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</si>
  <si>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</si>
  <si>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</si>
  <si>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</si>
  <si>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</si>
  <si>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</si>
  <si>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</si>
  <si>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</si>
  <si>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</si>
  <si>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</si>
  <si>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</si>
  <si>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</si>
  <si>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</si>
  <si>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</si>
  <si>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</si>
  <si>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</si>
  <si>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</si>
  <si>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</si>
  <si>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</si>
  <si>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</si>
  <si>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</si>
  <si>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</si>
  <si>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</si>
  <si>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</si>
  <si>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</si>
  <si>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</si>
  <si>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</si>
  <si>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</si>
  <si>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</si>
  <si>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</si>
  <si>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</si>
  <si>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</si>
  <si>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</si>
  <si>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</si>
  <si>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</si>
  <si>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</si>
  <si>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</si>
  <si>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</si>
  <si>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</si>
  <si>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</si>
  <si>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</si>
  <si>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</si>
  <si>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</si>
  <si>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</si>
  <si>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</si>
  <si>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</si>
  <si>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</si>
  <si>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</si>
  <si>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</si>
  <si>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</si>
  <si>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</si>
  <si>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</si>
  <si>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</si>
  <si>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</si>
  <si>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</si>
  <si>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</si>
  <si>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</si>
  <si>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</si>
  <si>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</si>
  <si>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</si>
  <si>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</si>
  <si>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</si>
  <si>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</si>
  <si>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</si>
  <si>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</si>
  <si>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</si>
  <si>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</si>
  <si>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</si>
  <si>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</si>
  <si>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</si>
  <si>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</si>
  <si>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</si>
  <si>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</si>
  <si>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</si>
  <si>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</si>
  <si>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</si>
  <si>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</si>
  <si>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</si>
  <si>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</si>
  <si>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</si>
  <si>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</si>
  <si>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</si>
  <si>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</si>
  <si>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</si>
  <si>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</si>
  <si>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</si>
  <si>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</si>
  <si>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</si>
  <si>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</si>
  <si>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</si>
  <si>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</si>
  <si>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</si>
  <si>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</si>
  <si>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</si>
  <si>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</si>
  <si>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</si>
  <si>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</si>
  <si>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</si>
  <si>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</si>
  <si>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</si>
  <si>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</si>
  <si>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</si>
  <si>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</si>
  <si>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</si>
  <si>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</si>
  <si>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</si>
  <si>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</si>
  <si>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</si>
  <si>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</si>
  <si>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</si>
  <si>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</si>
  <si>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</si>
  <si>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</si>
  <si>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</si>
  <si>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</si>
  <si>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</si>
  <si>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</si>
  <si>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</si>
  <si>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</si>
  <si>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</si>
  <si>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</si>
  <si>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</si>
  <si>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</si>
  <si>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</si>
  <si>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</si>
  <si>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</si>
  <si>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</si>
  <si>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</si>
  <si>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</si>
  <si>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</si>
  <si>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</si>
  <si>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</si>
  <si>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</si>
  <si>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</si>
  <si>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</si>
  <si>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</si>
  <si>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</si>
  <si>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</si>
  <si>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</si>
  <si>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</si>
  <si>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</si>
  <si>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</si>
  <si>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</si>
  <si>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</si>
  <si>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</si>
  <si>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</si>
  <si>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</si>
  <si>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</si>
  <si>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</si>
  <si>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</si>
  <si>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</si>
  <si>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</si>
  <si>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</si>
  <si>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</si>
  <si>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</si>
  <si>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</si>
  <si>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</si>
  <si>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</si>
  <si>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</si>
  <si>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</si>
  <si>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</si>
  <si>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</si>
  <si>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</si>
  <si>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</si>
  <si>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</si>
  <si>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</si>
  <si>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</si>
  <si>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</si>
  <si>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</si>
  <si>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</si>
  <si>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</si>
  <si>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</si>
  <si>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</si>
  <si>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</si>
  <si>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</si>
  <si>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</si>
  <si>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</si>
  <si>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</si>
  <si>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</si>
  <si>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</si>
  <si>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</si>
  <si>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</si>
  <si>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</si>
  <si>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</si>
  <si>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</si>
  <si>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</si>
  <si>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</si>
  <si>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</si>
  <si>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</si>
  <si>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</si>
  <si>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</si>
  <si>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</si>
  <si>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</si>
  <si>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</si>
  <si>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</si>
  <si>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</si>
  <si>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</si>
  <si>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</si>
  <si>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</si>
  <si>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</si>
  <si>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</si>
  <si>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</si>
  <si>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</si>
  <si>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</si>
  <si>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</si>
  <si>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</si>
  <si>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</si>
  <si>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</si>
  <si>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</si>
  <si>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</si>
  <si>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</si>
  <si>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</si>
  <si>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</si>
  <si>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</si>
  <si>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</si>
  <si>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</si>
  <si>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</si>
  <si>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</si>
  <si>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</si>
  <si>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</si>
  <si>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</si>
  <si>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</si>
  <si>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</si>
  <si>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</si>
  <si>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</si>
  <si>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</si>
  <si>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</si>
  <si>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</si>
  <si>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</si>
  <si>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</si>
  <si>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</si>
  <si>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</si>
  <si>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</si>
  <si>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</si>
  <si>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</si>
  <si>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</si>
  <si>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</si>
  <si>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</si>
  <si>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</si>
  <si>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</si>
  <si>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</si>
  <si>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</si>
  <si>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</si>
  <si>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</si>
  <si>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</si>
  <si>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</si>
  <si>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</si>
  <si>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</si>
  <si>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</si>
  <si>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</si>
  <si>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</si>
  <si>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</si>
  <si>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</si>
  <si>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</si>
  <si>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</si>
  <si>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</si>
  <si>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</si>
  <si>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</si>
  <si>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</si>
  <si>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</si>
  <si>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</si>
  <si>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</si>
  <si>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</si>
  <si>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</si>
  <si>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</si>
  <si>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</si>
  <si>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</si>
  <si>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</si>
  <si>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</si>
  <si>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</si>
  <si>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</si>
  <si>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</si>
  <si>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</si>
  <si>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</si>
  <si>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</si>
  <si>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</si>
  <si>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</si>
  <si>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</si>
  <si>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</si>
  <si>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</si>
  <si>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</si>
  <si>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</si>
  <si>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</si>
  <si>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</si>
  <si>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</si>
  <si>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</si>
  <si>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</si>
  <si>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</si>
  <si>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</si>
  <si>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</si>
  <si>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</si>
  <si>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</si>
  <si>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</si>
  <si>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</si>
  <si>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</si>
  <si>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</si>
  <si>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</si>
  <si>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</si>
  <si>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</si>
  <si>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</si>
  <si>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</si>
  <si>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</si>
  <si>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</si>
  <si>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</si>
  <si>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</si>
  <si>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</si>
  <si>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</si>
  <si>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</si>
  <si>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</si>
  <si>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</si>
  <si>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</si>
  <si>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</si>
  <si>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</si>
  <si>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</si>
  <si>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</si>
  <si>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</si>
  <si>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</si>
  <si>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</si>
  <si>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</si>
  <si>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</si>
  <si>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</si>
  <si>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</si>
  <si>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</si>
  <si>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</si>
  <si>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</si>
  <si>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</si>
  <si>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</si>
  <si>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</si>
  <si>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</si>
  <si>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</si>
  <si>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</si>
  <si>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</si>
  <si>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</si>
  <si>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</si>
  <si>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</si>
  <si>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</si>
  <si>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</si>
  <si>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</si>
  <si>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</si>
  <si>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</si>
  <si>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</si>
  <si>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</si>
  <si>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</si>
  <si>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</si>
  <si>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</si>
  <si>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</si>
  <si>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</si>
  <si>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</si>
  <si>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</si>
  <si>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</si>
  <si>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</si>
  <si>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</si>
  <si>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</si>
  <si>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</si>
  <si>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</si>
  <si>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</si>
  <si>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</si>
  <si>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</si>
  <si>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</si>
  <si>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</si>
  <si>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</si>
  <si>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</si>
  <si>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</si>
  <si>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</si>
  <si>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</si>
  <si>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</si>
  <si>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</si>
  <si>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</si>
  <si>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</si>
  <si>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</si>
  <si>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</si>
  <si>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</si>
  <si>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</si>
  <si>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</si>
  <si>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</si>
  <si>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</si>
  <si>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</si>
  <si>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</si>
  <si>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</si>
  <si>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</si>
  <si>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</si>
  <si>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</si>
  <si>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</si>
  <si>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</si>
  <si>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</si>
  <si>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</si>
  <si>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</si>
  <si>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</si>
  <si>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</si>
  <si>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</si>
  <si>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</si>
  <si>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</si>
  <si>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</si>
  <si>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</si>
  <si>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</si>
  <si>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</si>
  <si>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</si>
  <si>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</si>
  <si>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</si>
  <si>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</si>
  <si>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</si>
  <si>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</si>
  <si>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</si>
  <si>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</si>
  <si>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</si>
  <si>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</si>
  <si>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</si>
  <si>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</si>
  <si>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</si>
  <si>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</si>
  <si>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</si>
  <si>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</si>
  <si>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</si>
  <si>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</si>
  <si>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</si>
  <si>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</si>
  <si>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</si>
  <si>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</si>
  <si>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</si>
  <si>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</si>
  <si>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</si>
  <si>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</si>
  <si>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</si>
  <si>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</si>
  <si>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</si>
  <si>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</si>
  <si>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</si>
  <si>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</si>
  <si>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</si>
  <si>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</si>
  <si>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</si>
  <si>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</si>
  <si>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</si>
  <si>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</si>
  <si>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</si>
  <si>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</si>
  <si>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</si>
  <si>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</si>
  <si>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</si>
  <si>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</si>
  <si>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</si>
  <si>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</si>
  <si>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</si>
  <si>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</si>
  <si>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</si>
  <si>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</si>
  <si>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</si>
  <si>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</si>
  <si>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</si>
  <si>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</si>
  <si>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</si>
  <si>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</si>
  <si>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</si>
  <si>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</si>
  <si>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</si>
  <si>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</si>
  <si>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</si>
  <si>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</si>
  <si>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</si>
  <si>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</si>
  <si>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</si>
  <si>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</si>
  <si>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</si>
  <si>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</si>
  <si>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</si>
  <si>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</si>
  <si>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</si>
  <si>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</si>
  <si>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</si>
  <si>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</si>
  <si>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</si>
  <si>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</si>
  <si>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</si>
  <si>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</si>
  <si>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</si>
  <si>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</si>
  <si>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</si>
  <si>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</si>
  <si>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</si>
  <si>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</si>
  <si>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</si>
  <si>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</si>
  <si>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</si>
  <si>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</si>
  <si>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</si>
  <si>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</si>
  <si>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</si>
  <si>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</si>
  <si>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</si>
  <si>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</si>
  <si>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</si>
  <si>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</si>
  <si>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</si>
  <si>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</si>
  <si>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</si>
  <si>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</si>
  <si>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</si>
  <si>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</si>
  <si>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</si>
  <si>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</si>
  <si>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</si>
  <si>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</si>
  <si>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</si>
  <si>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</si>
  <si>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</si>
  <si>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</si>
  <si>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</si>
  <si>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</si>
  <si>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</si>
  <si>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</si>
  <si>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</si>
  <si>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</si>
  <si>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</si>
  <si>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</si>
  <si>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</si>
  <si>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</si>
  <si>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</si>
  <si>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</si>
  <si>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</si>
  <si>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</si>
  <si>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</si>
  <si>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</si>
  <si>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</si>
  <si>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</si>
  <si>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</si>
  <si>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</si>
  <si>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</si>
  <si>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</si>
  <si>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</si>
  <si>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</si>
  <si>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</si>
  <si>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</si>
  <si>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</si>
  <si>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</si>
  <si>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</si>
  <si>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</si>
  <si>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</si>
  <si>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</si>
  <si>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</si>
  <si>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</si>
  <si>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</si>
  <si>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</si>
  <si>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</si>
  <si>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</si>
  <si>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</si>
  <si>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</si>
  <si>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</si>
  <si>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</si>
  <si>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</si>
  <si>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</si>
  <si>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</si>
  <si>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</si>
  <si>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</si>
  <si>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</si>
  <si>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</si>
  <si>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</si>
  <si>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</si>
  <si>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</si>
  <si>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</si>
  <si>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</si>
  <si>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</si>
  <si>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</si>
  <si>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</si>
  <si>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</si>
  <si>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</si>
  <si>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</si>
  <si>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</si>
  <si>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</si>
  <si>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</si>
  <si>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</si>
  <si>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</si>
  <si>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</si>
  <si>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</si>
  <si>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</si>
  <si>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</si>
  <si>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</si>
  <si>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</si>
  <si>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</si>
  <si>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</si>
  <si>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</si>
  <si>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</si>
  <si>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</si>
  <si>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</si>
  <si>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</si>
  <si>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</si>
  <si>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</si>
  <si>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</si>
  <si>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</si>
  <si>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</si>
  <si>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</si>
  <si>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</si>
  <si>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</si>
  <si>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</si>
  <si>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</si>
  <si>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</si>
  <si>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</si>
  <si>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</si>
  <si>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</si>
  <si>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</si>
  <si>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</si>
  <si>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</si>
  <si>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</si>
  <si>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</si>
  <si>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</si>
  <si>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</si>
  <si>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</si>
  <si>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</si>
  <si>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</si>
  <si>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</si>
  <si>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</si>
  <si>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</si>
  <si>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</si>
  <si>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</si>
  <si>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</si>
  <si>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</si>
  <si>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</si>
  <si>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</si>
  <si>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</si>
  <si>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</si>
  <si>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</si>
  <si>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</si>
  <si>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</si>
  <si>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</si>
  <si>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</si>
  <si>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</si>
  <si>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</si>
  <si>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</si>
  <si>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</si>
  <si>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</si>
  <si>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</si>
  <si>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</si>
  <si>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</si>
  <si>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</si>
  <si>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</si>
  <si>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</si>
  <si>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</si>
  <si>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</si>
  <si>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</si>
  <si>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</si>
  <si>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</si>
  <si>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</si>
  <si>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</si>
  <si>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</si>
  <si>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</si>
  <si>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</si>
  <si>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</si>
  <si>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</si>
  <si>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</si>
  <si>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</si>
  <si>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</si>
  <si>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</si>
  <si>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</si>
  <si>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</si>
  <si>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</si>
  <si>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</si>
  <si>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</si>
  <si>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</si>
  <si>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</si>
  <si>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</si>
  <si>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</si>
  <si>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</si>
  <si>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</si>
  <si>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</si>
  <si>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</si>
  <si>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</si>
  <si>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</si>
  <si>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</si>
  <si>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</si>
  <si>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</si>
  <si>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</si>
  <si>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</si>
  <si>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</si>
  <si>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</si>
  <si>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</si>
  <si>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</si>
  <si>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</si>
  <si>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</si>
  <si>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</si>
  <si>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</si>
  <si>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</si>
  <si>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</si>
  <si>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</si>
  <si>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</si>
  <si>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</si>
  <si>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</si>
  <si>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</si>
  <si>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</si>
  <si>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</si>
  <si>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</si>
  <si>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</si>
  <si>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</si>
  <si>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</si>
  <si>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</si>
  <si>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</si>
  <si>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</si>
  <si>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</si>
  <si>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</si>
  <si>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</si>
  <si>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</si>
  <si>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</si>
  <si>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</si>
  <si>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</si>
  <si>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</si>
  <si>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</si>
  <si>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</si>
  <si>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</si>
  <si>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</si>
  <si>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</si>
  <si>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</si>
  <si>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</si>
  <si>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</si>
  <si>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</si>
  <si>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</si>
  <si>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</si>
  <si>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</si>
  <si>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</si>
  <si>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</si>
  <si>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</si>
  <si>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</si>
  <si>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</si>
  <si>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</si>
  <si>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</si>
  <si>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</si>
  <si>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</si>
  <si>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</si>
  <si>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</si>
  <si>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</si>
  <si>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</si>
  <si>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</si>
  <si>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</si>
  <si>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</si>
  <si>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</si>
  <si>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</si>
  <si>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</si>
  <si>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</si>
  <si>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</si>
  <si>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</si>
  <si>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</si>
  <si>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</si>
  <si>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</si>
  <si>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</si>
  <si>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</si>
  <si>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</si>
  <si>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</si>
  <si>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</si>
  <si>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</si>
  <si>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</si>
  <si>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</si>
  <si>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</si>
  <si>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</si>
  <si>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</si>
  <si>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</si>
  <si>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</si>
  <si>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</si>
  <si>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</si>
  <si>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</si>
  <si>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</si>
  <si>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</si>
  <si>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</si>
  <si>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</si>
  <si>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</si>
  <si>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</si>
  <si>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</si>
  <si>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</si>
  <si>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</si>
  <si>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</si>
  <si>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</si>
  <si>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</si>
  <si>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</si>
  <si>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</si>
  <si>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</si>
  <si>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</si>
  <si>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</si>
  <si>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</si>
  <si>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</si>
  <si>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</si>
  <si>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</si>
  <si>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</si>
  <si>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</si>
  <si>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</si>
  <si>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</si>
  <si>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</si>
  <si>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</si>
  <si>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</si>
  <si>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</si>
  <si>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</si>
  <si>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</si>
  <si>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</si>
  <si>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</si>
  <si>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</si>
  <si>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</si>
  <si>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</si>
  <si>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</si>
  <si>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</si>
  <si>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</si>
  <si>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</si>
  <si>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</si>
  <si>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</si>
  <si>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</si>
  <si>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</si>
  <si>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</si>
  <si>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</si>
  <si>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</si>
  <si>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</si>
  <si>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</si>
  <si>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</si>
  <si>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</si>
  <si>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</si>
  <si>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</si>
  <si>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</si>
  <si>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</si>
  <si>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</si>
  <si>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</si>
  <si>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</si>
  <si>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</si>
  <si>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</si>
  <si>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</si>
  <si>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</si>
  <si>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</si>
  <si>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</si>
  <si>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</si>
  <si>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</si>
  <si>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</si>
  <si>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</si>
  <si>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</si>
  <si>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</si>
  <si>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</si>
  <si>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</si>
  <si>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</si>
  <si>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</si>
  <si>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</si>
  <si>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</si>
  <si>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</si>
  <si>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</si>
  <si>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</si>
  <si>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</si>
  <si>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</si>
  <si>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</si>
  <si>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</si>
  <si>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</si>
  <si>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</si>
  <si>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</si>
  <si>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</si>
  <si>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</si>
  <si>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</si>
  <si>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</si>
  <si>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</si>
  <si>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</si>
  <si>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</si>
  <si>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</si>
  <si>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</si>
  <si>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</si>
  <si>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</si>
  <si>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</si>
  <si>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</si>
  <si>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</si>
  <si>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</si>
  <si>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</si>
  <si>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</si>
  <si>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</si>
  <si>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</si>
  <si>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</si>
  <si>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</si>
  <si>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</si>
  <si>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</si>
  <si>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</si>
  <si>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</si>
  <si>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</si>
  <si>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</si>
  <si>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</si>
  <si>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</si>
  <si>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</si>
  <si>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</si>
  <si>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</si>
  <si>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</si>
  <si>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</si>
  <si>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</si>
  <si>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</si>
  <si>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</si>
  <si>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</si>
  <si>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</si>
  <si>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</si>
  <si>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</si>
  <si>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</si>
  <si>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</si>
  <si>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</si>
  <si>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</si>
  <si>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</si>
  <si>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</si>
  <si>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</si>
  <si>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</si>
  <si>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</si>
  <si>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</si>
  <si>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</si>
  <si>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</si>
  <si>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</si>
  <si>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</si>
  <si>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</si>
  <si>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</si>
  <si>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</si>
  <si>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</si>
  <si>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</si>
  <si>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</si>
  <si>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</si>
  <si>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</si>
  <si>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</si>
  <si>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</si>
  <si>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</si>
  <si>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</si>
  <si>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</si>
  <si>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</si>
  <si>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</si>
  <si>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</si>
  <si>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</si>
  <si>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</si>
  <si>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</si>
  <si>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</si>
  <si>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</si>
  <si>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</si>
  <si>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</si>
  <si>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</si>
  <si>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</si>
  <si>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</si>
  <si>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</si>
  <si>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</si>
  <si>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</si>
  <si>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</si>
  <si>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</si>
  <si>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</si>
  <si>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</si>
  <si>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</si>
  <si>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</si>
  <si>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</si>
  <si>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</si>
  <si>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</si>
  <si>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</si>
  <si>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</si>
  <si>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</si>
  <si>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</si>
  <si>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</si>
  <si>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</si>
  <si>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</si>
  <si>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</si>
  <si>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</si>
  <si>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</si>
  <si>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</si>
  <si>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</si>
  <si>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</si>
  <si>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</si>
  <si>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</si>
  <si>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</si>
  <si>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</si>
  <si>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</si>
  <si>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</si>
  <si>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</si>
  <si>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</si>
  <si>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</si>
  <si>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</si>
  <si>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</si>
  <si>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</si>
  <si>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</si>
  <si>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</si>
  <si>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</si>
  <si>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</si>
  <si>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</si>
  <si>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</si>
  <si>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</si>
  <si>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</si>
  <si>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</si>
  <si>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</si>
  <si>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</si>
  <si>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</si>
  <si>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</si>
  <si>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</si>
  <si>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</si>
  <si>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</si>
  <si>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</si>
  <si>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</si>
  <si>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</si>
  <si>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</si>
  <si>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</si>
  <si>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</si>
  <si>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</si>
  <si>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</si>
  <si>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</si>
  <si>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</si>
  <si>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</si>
  <si>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</si>
  <si>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</si>
  <si>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</si>
  <si>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</si>
  <si>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</si>
  <si>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</si>
  <si>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</si>
  <si>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</si>
  <si>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</si>
  <si>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</si>
  <si>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</si>
  <si>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</si>
  <si>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</si>
  <si>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</si>
  <si>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</si>
  <si>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</si>
  <si>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</si>
  <si>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</si>
  <si>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</si>
  <si>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</si>
  <si>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</si>
  <si>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</si>
  <si>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</si>
  <si>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</si>
  <si>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</si>
  <si>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</si>
  <si>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</si>
  <si>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</si>
  <si>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</si>
  <si>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</si>
  <si>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</si>
  <si>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</si>
  <si>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</si>
  <si>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</si>
  <si>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</si>
  <si>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</si>
  <si>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</si>
  <si>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</si>
  <si>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</si>
  <si>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</si>
  <si>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</si>
  <si>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</si>
  <si>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</si>
  <si>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</si>
  <si>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</si>
  <si>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</si>
  <si>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</si>
  <si>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</si>
  <si>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</si>
  <si>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</si>
  <si>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</si>
  <si>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</si>
  <si>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</si>
  <si>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</si>
  <si>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</si>
  <si>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</si>
  <si>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</si>
  <si>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</si>
  <si>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</si>
  <si>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</si>
  <si>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</si>
  <si>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</si>
  <si>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</si>
  <si>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</si>
  <si>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</si>
  <si>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</si>
  <si>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</si>
  <si>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</si>
  <si>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</si>
  <si>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</si>
  <si>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</si>
  <si>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</si>
  <si>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</si>
  <si>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</si>
  <si>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</si>
  <si>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</si>
  <si>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</si>
  <si>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</si>
  <si>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</si>
  <si>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</si>
  <si>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</si>
  <si>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</si>
  <si>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</si>
  <si>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</si>
  <si>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</si>
  <si>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</si>
  <si>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</si>
  <si>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</si>
  <si>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</si>
  <si>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</si>
  <si>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</si>
  <si>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</si>
  <si>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</si>
  <si>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</si>
  <si>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</si>
  <si>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</si>
  <si>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</si>
  <si>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</si>
  <si>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</si>
  <si>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</si>
  <si>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</si>
  <si>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</si>
  <si>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</si>
  <si>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</si>
  <si>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</si>
  <si>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</si>
  <si>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</si>
  <si>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</si>
  <si>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</si>
  <si>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</si>
  <si>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</si>
  <si>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</si>
  <si>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</si>
  <si>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</si>
  <si>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</si>
  <si>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</si>
  <si>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</si>
  <si>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</si>
  <si>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</si>
  <si>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</si>
  <si>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</si>
  <si>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</si>
  <si>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</si>
  <si>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</si>
  <si>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</si>
  <si>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</si>
  <si>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</si>
  <si>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</si>
  <si>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</si>
  <si>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</si>
  <si>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</si>
  <si>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</si>
  <si>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</si>
  <si>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</si>
  <si>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</si>
  <si>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</si>
  <si>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</si>
  <si>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</si>
  <si>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</si>
  <si>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</si>
  <si>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</si>
  <si>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</si>
  <si>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</si>
  <si>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</si>
  <si>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</si>
  <si>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</si>
  <si>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</si>
  <si>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</si>
  <si>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</si>
  <si>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</si>
  <si>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</si>
  <si>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</si>
  <si>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</si>
  <si>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</si>
  <si>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</si>
  <si>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</si>
  <si>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</si>
  <si>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</si>
  <si>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</si>
  <si>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</si>
  <si>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</si>
  <si>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</si>
  <si>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</si>
  <si>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</si>
  <si>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</si>
  <si>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</si>
  <si>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</si>
  <si>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</si>
  <si>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</si>
  <si>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</si>
  <si>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</si>
  <si>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</si>
  <si>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</si>
  <si>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</si>
  <si>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</si>
  <si>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</si>
  <si>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</si>
  <si>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</si>
  <si>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</si>
  <si>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</si>
  <si>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</si>
  <si>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</si>
  <si>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</si>
  <si>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</si>
  <si>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</si>
  <si>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</si>
  <si>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</si>
  <si>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</si>
  <si>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</si>
  <si>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</si>
  <si>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</si>
  <si>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</si>
  <si>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</si>
  <si>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</si>
  <si>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</si>
  <si>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</si>
  <si>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</si>
  <si>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</si>
  <si>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</si>
  <si>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</si>
  <si>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</si>
  <si>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</si>
  <si>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</si>
  <si>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</si>
  <si>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</si>
  <si>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</si>
  <si>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</si>
  <si>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</si>
  <si>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</si>
  <si>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</si>
  <si>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</si>
  <si>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</si>
  <si>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</si>
  <si>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</si>
  <si>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</si>
  <si>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</si>
  <si>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</si>
  <si>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</si>
  <si>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</si>
  <si>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</si>
  <si>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</si>
  <si>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</si>
  <si>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</si>
  <si>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</si>
  <si>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</si>
  <si>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</si>
  <si>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</si>
  <si>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</si>
  <si>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</si>
  <si>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</si>
  <si>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</si>
  <si>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</si>
  <si>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</si>
  <si>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</si>
  <si>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</si>
  <si>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</si>
  <si>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</si>
  <si>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</si>
  <si>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</si>
  <si>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</si>
  <si>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</si>
  <si>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</si>
  <si>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</si>
  <si>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</si>
  <si>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</si>
  <si>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</si>
  <si>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</si>
  <si>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</si>
  <si>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</si>
  <si>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</si>
  <si>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</si>
  <si>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</si>
  <si>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</si>
  <si>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</si>
  <si>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</si>
  <si>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</si>
  <si>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</si>
  <si>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</si>
  <si>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</si>
  <si>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</si>
  <si>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</si>
  <si>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</si>
  <si>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</si>
  <si>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</si>
  <si>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</si>
  <si>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</si>
  <si>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</si>
  <si>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</si>
  <si>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</si>
  <si>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</si>
  <si>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</si>
  <si>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</si>
  <si>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</si>
  <si>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</si>
  <si>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</si>
  <si>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</si>
  <si>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</si>
  <si>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</si>
  <si>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</si>
  <si>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</si>
  <si>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</si>
  <si>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</si>
  <si>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</si>
  <si>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</si>
  <si>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</si>
  <si>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</si>
  <si>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</si>
  <si>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</si>
  <si>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</si>
  <si>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</si>
  <si>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</si>
  <si>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</si>
  <si>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</si>
  <si>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</si>
  <si>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</si>
  <si>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</si>
  <si>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</si>
  <si>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</si>
  <si>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</si>
  <si>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</si>
  <si>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</si>
  <si>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</si>
  <si>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</si>
  <si>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</si>
  <si>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</si>
  <si>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</si>
  <si>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</si>
  <si>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</si>
  <si>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</si>
  <si>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</si>
  <si>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</si>
  <si>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</si>
  <si>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</si>
  <si>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</si>
  <si>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</si>
  <si>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</si>
  <si>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</si>
  <si>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</si>
  <si>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</si>
  <si>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</si>
  <si>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</si>
  <si>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</si>
  <si>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</si>
  <si>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</si>
  <si>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</si>
  <si>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</si>
  <si>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</si>
  <si>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</si>
  <si>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</si>
  <si>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</si>
  <si>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</si>
  <si>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</si>
  <si>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</si>
  <si>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</si>
  <si>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</si>
  <si>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</si>
  <si>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</si>
  <si>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</si>
  <si>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</si>
  <si>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</si>
  <si>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</si>
  <si>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</si>
  <si>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</si>
  <si>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</si>
  <si>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</si>
  <si>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</si>
  <si>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</si>
  <si>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</si>
  <si>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</si>
  <si>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</si>
  <si>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</si>
  <si>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</si>
  <si>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</si>
  <si>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</si>
  <si>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</si>
  <si>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</si>
  <si>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</si>
  <si>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</si>
  <si>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</si>
  <si>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</si>
  <si>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</si>
  <si>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</si>
  <si>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</si>
  <si>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</si>
  <si>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</si>
  <si>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</si>
  <si>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</si>
  <si>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</si>
  <si>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</si>
  <si>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</si>
  <si>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</si>
  <si>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</si>
  <si>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</si>
  <si>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</si>
  <si>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</si>
  <si>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</si>
  <si>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</si>
  <si>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</si>
  <si>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</si>
  <si>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</si>
  <si>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</si>
  <si>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</si>
  <si>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</si>
  <si>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</si>
  <si>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</si>
  <si>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</si>
  <si>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</si>
  <si>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</si>
  <si>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</si>
  <si>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</si>
  <si>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</si>
  <si>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</si>
  <si>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</si>
  <si>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</si>
  <si>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</si>
  <si>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</si>
  <si>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</si>
  <si>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</si>
  <si>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</si>
  <si>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</si>
  <si>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</si>
  <si>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</si>
  <si>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</si>
  <si>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</si>
  <si>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</si>
  <si>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</si>
  <si>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</si>
  <si>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</si>
  <si>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</si>
  <si>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</si>
  <si>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</si>
  <si>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</si>
  <si>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</si>
  <si>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</si>
  <si>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</si>
  <si>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</si>
  <si>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</si>
  <si>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</si>
  <si>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</si>
  <si>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</si>
  <si>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</si>
  <si>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</si>
  <si>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</si>
  <si>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</si>
  <si>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</si>
  <si>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</si>
  <si>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</si>
  <si>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</si>
  <si>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</si>
  <si>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</si>
  <si>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</si>
  <si>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</si>
  <si>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</si>
  <si>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</si>
  <si>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</si>
  <si>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</si>
  <si>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</si>
  <si>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</si>
  <si>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</si>
  <si>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</si>
  <si>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</si>
  <si>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</si>
  <si>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</si>
  <si>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</si>
  <si>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</si>
  <si>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</si>
  <si>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</si>
  <si>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</si>
  <si>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</si>
  <si>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</si>
  <si>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</si>
  <si>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</si>
  <si>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</si>
  <si>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</si>
  <si>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</si>
  <si>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</si>
  <si>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</si>
  <si>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</si>
  <si>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</si>
  <si>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</si>
  <si>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</si>
  <si>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</si>
  <si>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</si>
  <si>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</si>
  <si>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</si>
  <si>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</si>
  <si>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</si>
  <si>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</si>
  <si>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</si>
  <si>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</si>
  <si>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</si>
  <si>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</si>
  <si>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</si>
  <si>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</si>
  <si>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</si>
  <si>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</si>
  <si>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</si>
  <si>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</si>
  <si>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</si>
  <si>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</si>
  <si>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</si>
  <si>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</si>
  <si>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</si>
  <si>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</si>
  <si>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</si>
  <si>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</si>
  <si>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</si>
  <si>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</si>
  <si>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</si>
  <si>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</si>
  <si>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</si>
  <si>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</si>
  <si>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</si>
  <si>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</si>
  <si>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</si>
  <si>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</si>
  <si>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</si>
  <si>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</si>
  <si>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</si>
  <si>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</si>
  <si>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</si>
  <si>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</si>
  <si>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</si>
  <si>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</si>
  <si>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</si>
  <si>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</si>
  <si>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</si>
  <si>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</si>
  <si>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</si>
  <si>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</si>
  <si>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</si>
  <si>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</si>
  <si>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</si>
  <si>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</si>
  <si>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</si>
  <si>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</si>
  <si>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</si>
  <si>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</si>
  <si>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</si>
  <si>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</si>
  <si>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</si>
  <si>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</si>
  <si>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</si>
  <si>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</si>
  <si>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</si>
  <si>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</si>
  <si>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</si>
  <si>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</si>
  <si>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</si>
  <si>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</si>
  <si>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</si>
  <si>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</si>
  <si>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</si>
  <si>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</si>
  <si>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</si>
  <si>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</si>
  <si>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</si>
  <si>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</si>
  <si>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</si>
  <si>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</si>
  <si>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</si>
  <si>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</si>
  <si>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</si>
  <si>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</si>
  <si>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</si>
  <si>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</si>
  <si>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</si>
  <si>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</si>
  <si>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</si>
  <si>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</si>
  <si>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</si>
  <si>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</si>
  <si>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</si>
  <si>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</si>
  <si>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</si>
  <si>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</si>
  <si>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</si>
  <si>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</si>
  <si>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</si>
  <si>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</si>
  <si>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</si>
  <si>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</si>
  <si>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</si>
  <si>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</si>
  <si>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</si>
  <si>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</si>
  <si>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</si>
  <si>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</si>
  <si>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</si>
  <si>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</si>
  <si>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</si>
  <si>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</si>
  <si>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</si>
  <si>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</si>
  <si>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</si>
  <si>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</si>
  <si>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</si>
  <si>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</si>
  <si>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</si>
  <si>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</si>
  <si>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</si>
  <si>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</si>
  <si>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</si>
  <si>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</si>
  <si>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</si>
  <si>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</si>
  <si>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</si>
  <si>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</si>
  <si>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</si>
  <si>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</si>
  <si>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</si>
  <si>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</si>
  <si>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</si>
  <si>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</si>
  <si>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</si>
  <si>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</si>
  <si>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</si>
  <si>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</si>
  <si>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</si>
  <si>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</si>
  <si>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</si>
  <si>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</si>
  <si>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</si>
  <si>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</si>
  <si>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</si>
  <si>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</si>
  <si>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</si>
  <si>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</si>
  <si>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</si>
  <si>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</si>
  <si>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</si>
  <si>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</si>
  <si>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</si>
  <si>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</si>
  <si>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</si>
  <si>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</si>
  <si>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</si>
  <si>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</si>
  <si>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</si>
  <si>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</si>
  <si>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</si>
  <si>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</si>
  <si>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</si>
  <si>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</si>
  <si>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</si>
  <si>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</si>
  <si>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</si>
  <si>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</si>
  <si>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</si>
  <si>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</si>
  <si>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</si>
  <si>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</si>
  <si>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</si>
  <si>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</si>
  <si>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</si>
  <si>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</si>
  <si>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</si>
  <si>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</si>
  <si>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</si>
  <si>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</si>
  <si>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</si>
  <si>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</si>
  <si>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</si>
  <si>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</si>
  <si>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</si>
  <si>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</si>
  <si>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</si>
  <si>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</si>
  <si>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</si>
  <si>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</si>
  <si>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</si>
  <si>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</si>
  <si>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</si>
  <si>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</si>
  <si>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</si>
  <si>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</si>
  <si>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</si>
  <si>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</si>
  <si>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</si>
  <si>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</si>
  <si>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</si>
  <si>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</si>
  <si>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</si>
  <si>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</si>
  <si>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</si>
  <si>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</si>
  <si>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</si>
  <si>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</si>
  <si>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</si>
  <si>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</si>
  <si>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</si>
  <si>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</si>
  <si>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</si>
  <si>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</si>
  <si>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</si>
  <si>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</si>
  <si>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</si>
  <si>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</si>
  <si>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</si>
  <si>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</si>
  <si>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</si>
  <si>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</si>
  <si>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</si>
  <si>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</si>
  <si>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</si>
  <si>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</si>
  <si>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</si>
  <si>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</si>
  <si>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</si>
  <si>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</si>
  <si>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</si>
  <si>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</si>
  <si>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</si>
  <si>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</si>
  <si>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</si>
  <si>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</si>
  <si>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</si>
  <si>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</si>
  <si>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</si>
  <si>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</si>
  <si>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</si>
  <si>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</si>
  <si>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</si>
  <si>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</si>
  <si>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</si>
  <si>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</si>
  <si>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</si>
  <si>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</si>
  <si>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</si>
  <si>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</si>
  <si>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</si>
  <si>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</si>
  <si>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</si>
  <si>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</si>
  <si>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</si>
  <si>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</si>
  <si>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</si>
  <si>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</si>
  <si>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</si>
  <si>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</si>
  <si>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</si>
  <si>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</si>
  <si>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</si>
  <si>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</si>
  <si>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</si>
  <si>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</si>
  <si>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</si>
  <si>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</si>
  <si>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</si>
  <si>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</si>
  <si>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</si>
  <si>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</si>
  <si>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</si>
  <si>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</si>
  <si>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</si>
  <si>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</si>
  <si>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</si>
  <si>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</si>
  <si>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</si>
  <si>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</si>
  <si>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</si>
  <si>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</si>
  <si>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</si>
  <si>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</si>
  <si>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</si>
  <si>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</si>
  <si>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</si>
  <si>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</si>
  <si>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</si>
  <si>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</si>
  <si>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</si>
  <si>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</si>
  <si>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</si>
  <si>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</si>
  <si>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</si>
  <si>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</si>
  <si>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</si>
  <si>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</si>
  <si>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</si>
  <si>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</si>
  <si>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</si>
  <si>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</si>
  <si>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</si>
  <si>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</si>
  <si>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</si>
  <si>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</si>
  <si>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</si>
  <si>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</si>
  <si>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</si>
  <si>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</si>
  <si>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</si>
  <si>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</si>
  <si>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</si>
  <si>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</si>
  <si>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</si>
  <si>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</si>
  <si>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</si>
  <si>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</si>
  <si>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</si>
  <si>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</si>
  <si>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</si>
  <si>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</si>
  <si>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</si>
  <si>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</si>
  <si>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</si>
  <si>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</si>
  <si>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</si>
  <si>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</si>
  <si>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</si>
  <si>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</si>
  <si>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</si>
  <si>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</si>
  <si>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</si>
  <si>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</si>
  <si>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</si>
  <si>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</si>
  <si>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</si>
  <si>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</si>
  <si>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</si>
  <si>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</si>
  <si>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</si>
  <si>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</si>
  <si>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</si>
  <si>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</si>
  <si>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</si>
  <si>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</si>
  <si>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</si>
  <si>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</si>
  <si>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</si>
  <si>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</si>
  <si>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</si>
  <si>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</si>
  <si>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</si>
  <si>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</si>
  <si>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</si>
  <si>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</si>
  <si>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</si>
  <si>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</si>
  <si>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</si>
  <si>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</si>
  <si>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</si>
  <si>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</si>
  <si>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</si>
  <si>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</si>
  <si>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</si>
  <si>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</si>
  <si>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</si>
  <si>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</si>
  <si>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</si>
  <si>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</si>
  <si>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</si>
  <si>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</si>
  <si>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</si>
  <si>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</si>
  <si>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</si>
  <si>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</si>
  <si>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</si>
  <si>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</si>
  <si>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</si>
  <si>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</si>
  <si>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</si>
  <si>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</si>
  <si>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</si>
  <si>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</si>
  <si>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</si>
  <si>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</si>
  <si>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</si>
  <si>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</si>
  <si>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</si>
  <si>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</si>
  <si>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</si>
  <si>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</si>
  <si>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</si>
  <si>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</si>
  <si>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</si>
  <si>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</si>
  <si>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</si>
  <si>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</si>
  <si>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</si>
  <si>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</si>
  <si>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</si>
  <si>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</si>
  <si>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</si>
  <si>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</si>
  <si>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</si>
  <si>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</si>
  <si>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</si>
  <si>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</si>
  <si>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</si>
  <si>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</si>
  <si>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</si>
  <si>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</si>
  <si>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</si>
  <si>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</si>
  <si>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</si>
  <si>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</si>
  <si>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</si>
  <si>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</si>
  <si>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</si>
  <si>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</si>
  <si>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</si>
  <si>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</si>
  <si>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</si>
  <si>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</si>
  <si>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</si>
  <si>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</si>
  <si>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</si>
  <si>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</si>
  <si>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</si>
  <si>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</si>
  <si>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</si>
  <si>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</si>
  <si>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</si>
  <si>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</si>
  <si>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</si>
  <si>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</si>
  <si>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</si>
  <si>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</si>
  <si>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</si>
  <si>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</si>
  <si>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</si>
  <si>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</si>
  <si>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</si>
  <si>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</si>
  <si>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</si>
  <si>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</si>
  <si>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</si>
  <si>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</si>
  <si>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</si>
  <si>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</si>
  <si>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</si>
  <si>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</si>
  <si>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</si>
  <si>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</si>
  <si>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</si>
  <si>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</si>
  <si>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</si>
  <si>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</si>
  <si>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</si>
  <si>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</si>
  <si>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</si>
  <si>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</si>
  <si>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</si>
  <si>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</si>
  <si>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</si>
  <si>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</si>
  <si>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</si>
  <si>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</si>
  <si>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</si>
  <si>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</si>
  <si>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</si>
  <si>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</si>
  <si>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</si>
  <si>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</si>
  <si>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</si>
  <si>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</si>
  <si>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</si>
  <si>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</si>
  <si>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</si>
  <si>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</si>
  <si>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</si>
  <si>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</si>
  <si>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</si>
  <si>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</si>
  <si>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</si>
  <si>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</si>
  <si>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</si>
  <si>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</si>
  <si>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</si>
  <si>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</si>
  <si>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</si>
  <si>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</si>
  <si>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</si>
  <si>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</si>
  <si>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</si>
  <si>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</si>
  <si>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</si>
  <si>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</si>
  <si>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</si>
  <si>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</si>
  <si>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</si>
  <si>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</si>
  <si>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</si>
  <si>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</si>
  <si>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</si>
  <si>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</si>
  <si>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</si>
  <si>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</si>
  <si>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</si>
  <si>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</si>
  <si>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</si>
  <si>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</si>
  <si>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</si>
  <si>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</si>
  <si>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</si>
  <si>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</si>
  <si>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</si>
  <si>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</si>
  <si>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</si>
  <si>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</si>
  <si>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</si>
  <si>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</si>
  <si>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</si>
  <si>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</si>
  <si>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</si>
  <si>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</si>
  <si>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</si>
  <si>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</si>
  <si>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</si>
  <si>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</si>
  <si>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</si>
  <si>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</si>
  <si>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</si>
  <si>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</si>
  <si>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</si>
  <si>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</si>
  <si>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</si>
  <si>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</si>
  <si>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</si>
  <si>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</si>
  <si>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</si>
  <si>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</si>
  <si>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</si>
  <si>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</si>
  <si>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</si>
  <si>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</si>
  <si>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</si>
  <si>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</si>
  <si>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</si>
  <si>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</si>
  <si>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</si>
  <si>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</si>
  <si>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</si>
  <si>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</si>
  <si>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</si>
  <si>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</si>
  <si>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</si>
  <si>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</si>
  <si>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</si>
  <si>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</si>
  <si>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</si>
  <si>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</si>
  <si>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</si>
  <si>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</si>
  <si>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</si>
  <si>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</si>
  <si>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</si>
  <si>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</si>
  <si>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</si>
  <si>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</si>
  <si>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</si>
  <si>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</si>
  <si>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</si>
  <si>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</si>
  <si>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</si>
  <si>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</si>
  <si>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</si>
  <si>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</si>
  <si>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</si>
  <si>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</si>
  <si>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</si>
  <si>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</si>
  <si>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</si>
  <si>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</si>
  <si>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</si>
  <si>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</si>
  <si>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</si>
  <si>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</si>
  <si>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</si>
  <si>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</si>
  <si>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</si>
  <si>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</si>
  <si>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</si>
  <si>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</si>
  <si>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</si>
  <si>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</si>
  <si>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</si>
  <si>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</si>
  <si>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</si>
  <si>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</si>
  <si>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</si>
  <si>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</si>
  <si>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</si>
  <si>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</si>
  <si>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</si>
  <si>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</si>
  <si>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</si>
  <si>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</si>
  <si>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</si>
  <si>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</si>
  <si>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</si>
  <si>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</si>
  <si>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</si>
  <si>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</si>
  <si>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</si>
  <si>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</si>
  <si>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</si>
  <si>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</si>
  <si>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</si>
  <si>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</si>
  <si>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</si>
  <si>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</si>
  <si>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</si>
  <si>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</si>
  <si>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</si>
  <si>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</si>
  <si>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</si>
  <si>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</si>
  <si>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</si>
  <si>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</si>
  <si>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</si>
  <si>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</si>
  <si>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</si>
  <si>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</si>
  <si>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</si>
  <si>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</si>
  <si>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</si>
  <si>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</si>
  <si>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</si>
  <si>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</si>
  <si>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</si>
  <si>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</si>
  <si>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</si>
  <si>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</si>
  <si>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</si>
  <si>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</si>
  <si>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</si>
  <si>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</si>
  <si>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</si>
  <si>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</si>
  <si>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</si>
  <si>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</si>
  <si>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</si>
  <si>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</si>
  <si>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</si>
  <si>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</si>
  <si>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</si>
  <si>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</si>
  <si>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</si>
  <si>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</si>
  <si>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</si>
  <si>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</si>
  <si>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</si>
  <si>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</si>
  <si>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</si>
  <si>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</si>
  <si>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</si>
  <si>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</si>
  <si>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</si>
  <si>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</si>
  <si>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</si>
  <si>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</si>
  <si>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</si>
  <si>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</si>
  <si>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</si>
  <si>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</si>
  <si>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</si>
  <si>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</si>
  <si>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</si>
  <si>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</si>
  <si>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</si>
  <si>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</si>
  <si>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</si>
  <si>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</si>
  <si>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</si>
  <si>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</si>
  <si>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</si>
  <si>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</si>
  <si>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</si>
  <si>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</si>
  <si>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</si>
  <si>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</si>
  <si>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</si>
  <si>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</si>
  <si>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</si>
  <si>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</si>
  <si>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</si>
  <si>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</si>
  <si>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</si>
  <si>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</si>
  <si>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</si>
  <si>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</si>
  <si>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</si>
  <si>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</si>
  <si>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</si>
  <si>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</si>
  <si>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</si>
  <si>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</si>
  <si>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</si>
  <si>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</si>
  <si>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</si>
  <si>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</si>
  <si>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</si>
  <si>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</si>
  <si>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</si>
  <si>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</si>
  <si>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</si>
  <si>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</si>
  <si>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</si>
  <si>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</si>
  <si>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</si>
  <si>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</si>
  <si>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</si>
  <si>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</si>
  <si>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</si>
  <si>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</si>
  <si>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</si>
  <si>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</si>
  <si>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</si>
  <si>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</si>
  <si>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</si>
  <si>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</si>
  <si>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</si>
  <si>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</si>
  <si>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</si>
  <si>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</si>
  <si>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</si>
  <si>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</si>
  <si>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</si>
  <si>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</si>
  <si>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</si>
  <si>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</si>
  <si>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</si>
  <si>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</si>
  <si>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</si>
  <si>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</si>
  <si>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</si>
  <si>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</si>
  <si>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</si>
  <si>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</si>
  <si>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</si>
  <si>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</si>
  <si>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</si>
  <si>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</si>
  <si>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</si>
  <si>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</si>
  <si>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</si>
  <si>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</si>
  <si>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</si>
  <si>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</si>
  <si>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</si>
  <si>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</si>
  <si>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</si>
  <si>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</si>
  <si>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</si>
  <si>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</si>
  <si>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</si>
  <si>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</si>
  <si>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</si>
  <si>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</si>
  <si>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</si>
  <si>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</si>
  <si>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</si>
  <si>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</si>
  <si>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</si>
  <si>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</si>
  <si>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</si>
  <si>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</si>
  <si>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</si>
  <si>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</si>
  <si>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</si>
  <si>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</si>
  <si>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</si>
  <si>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</si>
  <si>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</si>
  <si>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</si>
  <si>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</si>
  <si>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</si>
  <si>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</si>
  <si>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</si>
  <si>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</si>
  <si>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</si>
  <si>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</si>
  <si>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</si>
  <si>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</si>
  <si>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</si>
  <si>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</si>
  <si>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</si>
  <si>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</si>
  <si>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</si>
  <si>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</si>
  <si>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</si>
  <si>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</si>
  <si>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</si>
  <si>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</si>
  <si>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</si>
  <si>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</si>
  <si>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</si>
  <si>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</si>
  <si>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</si>
  <si>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</si>
  <si>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</si>
  <si>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</si>
  <si>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</si>
  <si>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</si>
  <si>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</si>
  <si>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</si>
  <si>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</si>
  <si>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</si>
  <si>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</si>
  <si>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</si>
  <si>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</si>
  <si>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</si>
  <si>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</si>
  <si>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</si>
  <si>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</si>
  <si>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</si>
  <si>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</si>
  <si>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</si>
  <si>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</si>
  <si>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</si>
  <si>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</si>
  <si>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</si>
  <si>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</si>
  <si>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</si>
  <si>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</si>
  <si>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</si>
  <si>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</si>
  <si>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</si>
  <si>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</si>
  <si>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</si>
  <si>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</si>
  <si>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</si>
  <si>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</si>
  <si>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</si>
  <si>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</si>
  <si>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</si>
  <si>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</si>
  <si>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</si>
  <si>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</si>
  <si>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</si>
  <si>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</si>
  <si>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</si>
  <si>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</si>
  <si>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</si>
  <si>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</si>
  <si>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</si>
  <si>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</si>
  <si>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</si>
  <si>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</si>
  <si>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</si>
  <si>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</si>
  <si>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</si>
  <si>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</si>
  <si>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</si>
  <si>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</si>
  <si>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</si>
  <si>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</si>
  <si>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</si>
  <si>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</si>
  <si>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</si>
  <si>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</si>
  <si>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</si>
  <si>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</si>
  <si>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</si>
  <si>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</si>
  <si>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</si>
  <si>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</si>
  <si>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</si>
  <si>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</si>
  <si>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</si>
  <si>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</si>
  <si>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</si>
  <si>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</si>
  <si>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</si>
  <si>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</si>
  <si>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</si>
  <si>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</si>
  <si>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</si>
  <si>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</si>
  <si>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</si>
  <si>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</si>
  <si>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</si>
  <si>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</si>
  <si>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</si>
  <si>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</si>
  <si>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</si>
  <si>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</si>
  <si>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</si>
  <si>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</si>
  <si>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</si>
  <si>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</si>
  <si>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</si>
  <si>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</si>
  <si>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</si>
  <si>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</si>
  <si>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</si>
  <si>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</si>
  <si>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</si>
  <si>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</si>
  <si>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</si>
  <si>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</si>
  <si>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</si>
  <si>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</si>
  <si>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</si>
  <si>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</si>
  <si>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</si>
  <si>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</si>
  <si>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</si>
  <si>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</si>
  <si>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</si>
  <si>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</si>
  <si>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</si>
  <si>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</si>
  <si>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</si>
  <si>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</si>
  <si>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</si>
  <si>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</si>
  <si>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</si>
  <si>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</si>
  <si>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</si>
  <si>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</si>
  <si>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</si>
  <si>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</si>
  <si>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</si>
  <si>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</si>
  <si>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</si>
  <si>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</si>
  <si>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</si>
  <si>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</si>
  <si>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</si>
  <si>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</si>
  <si>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</si>
  <si>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</si>
  <si>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</si>
  <si>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</si>
  <si>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</si>
  <si>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</si>
  <si>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</si>
  <si>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</si>
  <si>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</si>
  <si>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</si>
  <si>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</si>
  <si>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</si>
  <si>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</si>
  <si>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</si>
  <si>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</si>
  <si>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</si>
  <si>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</si>
  <si>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</si>
  <si>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</si>
  <si>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</si>
  <si>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</si>
  <si>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</si>
  <si>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</si>
  <si>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</si>
  <si>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</si>
  <si>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</si>
  <si>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</si>
  <si>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</si>
  <si>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</si>
  <si>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</si>
  <si>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</si>
  <si>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</si>
  <si>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</si>
  <si>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</si>
  <si>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</si>
  <si>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</si>
  <si>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</si>
  <si>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</si>
  <si>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</si>
  <si>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</si>
  <si>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</si>
  <si>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</si>
  <si>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</si>
  <si>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</si>
  <si>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</si>
  <si>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</si>
  <si>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</si>
  <si>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</si>
  <si>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</si>
  <si>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</si>
  <si>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</si>
  <si>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</si>
  <si>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</si>
  <si>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</si>
  <si>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</si>
  <si>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</si>
  <si>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</si>
  <si>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</si>
  <si>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</si>
  <si>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</si>
  <si>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</si>
  <si>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</si>
  <si>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</si>
  <si>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</si>
  <si>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</si>
  <si>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</si>
  <si>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</si>
  <si>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</si>
  <si>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</si>
  <si>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</si>
  <si>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</si>
  <si>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</si>
  <si>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</si>
  <si>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</si>
  <si>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</si>
  <si>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</si>
  <si>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</si>
  <si>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</si>
  <si>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</si>
  <si>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</si>
  <si>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</si>
  <si>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</si>
  <si>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</si>
  <si>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</si>
  <si>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</si>
  <si>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</si>
  <si>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</si>
  <si>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</si>
  <si>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</si>
  <si>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</si>
  <si>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</si>
  <si>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</si>
  <si>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</si>
  <si>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</si>
  <si>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</si>
  <si>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</si>
  <si>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</si>
  <si>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</si>
  <si>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</si>
  <si>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</si>
  <si>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</si>
  <si>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</si>
  <si>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</si>
  <si>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</si>
  <si>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</si>
  <si>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</si>
  <si>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</si>
  <si>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</si>
  <si>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</si>
  <si>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</si>
  <si>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</si>
  <si>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</si>
  <si>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</si>
  <si>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</si>
  <si>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</si>
  <si>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</si>
  <si>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</si>
  <si>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</si>
  <si>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</si>
  <si>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</si>
  <si>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</si>
  <si>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</si>
  <si>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</si>
  <si>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</si>
  <si>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</si>
  <si>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</si>
  <si>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</si>
  <si>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</si>
  <si>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</si>
  <si>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</si>
  <si>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</si>
  <si>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</si>
  <si>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</si>
  <si>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</si>
  <si>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</si>
  <si>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</si>
  <si>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</si>
  <si>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</si>
  <si>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</si>
  <si>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</si>
  <si>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</si>
  <si>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</si>
  <si>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</si>
  <si>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</si>
  <si>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</si>
  <si>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</si>
  <si>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</si>
  <si>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</si>
  <si>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</si>
  <si>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</si>
  <si>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</si>
  <si>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</si>
  <si>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</si>
  <si>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</si>
  <si>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</si>
  <si>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</si>
  <si>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</si>
  <si>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</si>
  <si>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</si>
  <si>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</si>
  <si>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</si>
  <si>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</si>
  <si>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</si>
  <si>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</si>
  <si>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</si>
  <si>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</si>
  <si>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</si>
  <si>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</si>
  <si>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</si>
  <si>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</si>
  <si>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</si>
  <si>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</si>
  <si>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</si>
  <si>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</si>
  <si>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</si>
  <si>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</si>
  <si>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</si>
  <si>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</si>
  <si>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</si>
  <si>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</si>
  <si>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</si>
  <si>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</si>
  <si>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</si>
  <si>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</si>
  <si>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</si>
  <si>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</si>
  <si>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</si>
  <si>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</si>
  <si>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</si>
  <si>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</si>
  <si>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</si>
  <si>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</si>
  <si>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</si>
  <si>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</si>
  <si>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</si>
  <si>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</si>
  <si>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</si>
  <si>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</si>
  <si>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</si>
  <si>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</si>
  <si>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</si>
  <si>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</si>
  <si>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</si>
  <si>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</si>
  <si>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</si>
  <si>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</si>
  <si>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</si>
  <si>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</si>
  <si>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</si>
  <si>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</si>
  <si>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</si>
  <si>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</si>
  <si>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</si>
  <si>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</si>
  <si>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</si>
  <si>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</si>
  <si>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</si>
  <si>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</si>
  <si>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</si>
  <si>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</si>
  <si>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</si>
  <si>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</si>
  <si>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</si>
  <si>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</si>
  <si>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</si>
  <si>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</si>
  <si>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</si>
  <si>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</si>
  <si>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</si>
  <si>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</si>
  <si>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</si>
  <si>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</si>
  <si>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</si>
  <si>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</si>
  <si>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</si>
  <si>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</si>
  <si>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</si>
  <si>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</si>
  <si>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</si>
  <si>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</si>
  <si>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</si>
  <si>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</si>
  <si>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</si>
  <si>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</si>
  <si>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</si>
  <si>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</si>
  <si>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</si>
  <si>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</si>
  <si>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</si>
  <si>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</si>
  <si>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</si>
  <si>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</si>
  <si>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</si>
  <si>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</si>
  <si>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</si>
  <si>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</si>
  <si>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</si>
  <si>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</si>
  <si>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</si>
  <si>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</si>
  <si>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</si>
  <si>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</si>
  <si>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</si>
  <si>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</si>
  <si>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</si>
  <si>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</si>
  <si>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</si>
  <si>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</si>
  <si>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</si>
  <si>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</si>
  <si>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</si>
  <si>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</si>
  <si>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</si>
  <si>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</si>
  <si>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</si>
  <si>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</si>
  <si>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</si>
  <si>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</si>
  <si>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</si>
  <si>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</si>
  <si>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</si>
  <si>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</si>
  <si>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</si>
  <si>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</si>
  <si>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</si>
  <si>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</si>
  <si>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</si>
  <si>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</si>
  <si>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</si>
  <si>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</si>
  <si>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</si>
  <si>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</si>
  <si>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</si>
  <si>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</si>
  <si>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</si>
  <si>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</si>
  <si>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</si>
  <si>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</si>
  <si>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</si>
  <si>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</si>
  <si>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</si>
  <si>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</si>
  <si>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</si>
  <si>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</si>
  <si>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</si>
  <si>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</si>
  <si>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</si>
  <si>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</si>
  <si>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</si>
  <si>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</si>
  <si>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</si>
  <si>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</si>
  <si>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</si>
  <si>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</si>
  <si>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</si>
  <si>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</si>
  <si>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</si>
  <si>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</si>
  <si>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</si>
  <si>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</si>
  <si>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</si>
  <si>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</si>
  <si>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</si>
  <si>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</si>
  <si>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</si>
  <si>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</si>
  <si>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</si>
  <si>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</si>
  <si>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</si>
  <si>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</si>
  <si>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</si>
  <si>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</si>
  <si>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</si>
  <si>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</si>
  <si>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</si>
  <si>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</si>
  <si>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</si>
  <si>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</si>
  <si>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</si>
  <si>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</si>
  <si>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</si>
  <si>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</si>
  <si>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</si>
  <si>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</si>
  <si>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</si>
  <si>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</si>
  <si>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</si>
  <si>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</si>
  <si>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</si>
  <si>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</si>
  <si>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</si>
  <si>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</si>
  <si>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</si>
  <si>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</si>
  <si>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</si>
  <si>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</si>
  <si>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</si>
  <si>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</si>
  <si>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</si>
  <si>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</si>
  <si>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</si>
  <si>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</si>
  <si>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</si>
  <si>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</si>
  <si>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</si>
  <si>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</si>
  <si>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</si>
  <si>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</si>
  <si>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</si>
  <si>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</si>
  <si>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</si>
  <si>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</si>
  <si>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</si>
  <si>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</si>
  <si>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</si>
  <si>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</si>
  <si>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</si>
  <si>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</si>
  <si>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</si>
  <si>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</si>
  <si>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</si>
  <si>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</si>
  <si>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</si>
  <si>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</si>
  <si>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</si>
  <si>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</si>
  <si>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</si>
  <si>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</si>
  <si>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</si>
  <si>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</si>
  <si>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</si>
  <si>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</si>
  <si>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</si>
  <si>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</si>
  <si>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</si>
  <si>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</si>
  <si>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</si>
  <si>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</si>
  <si>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</si>
  <si>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</si>
  <si>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</si>
  <si>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</si>
  <si>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</si>
  <si>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</si>
  <si>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</si>
  <si>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</si>
  <si>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</si>
  <si>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</si>
  <si>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</si>
  <si>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</si>
  <si>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</si>
  <si>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</si>
  <si>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</si>
  <si>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</si>
  <si>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</si>
  <si>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</si>
  <si>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</si>
  <si>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</si>
  <si>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</si>
  <si>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</si>
  <si>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</si>
  <si>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</si>
  <si>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</si>
  <si>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</si>
  <si>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</si>
  <si>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</si>
  <si>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</si>
  <si>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</si>
  <si>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</si>
  <si>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</si>
  <si>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</si>
  <si>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</si>
  <si>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</si>
  <si>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</si>
  <si>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</si>
  <si>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</si>
  <si>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</si>
  <si>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</si>
  <si>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</si>
  <si>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</si>
  <si>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</si>
  <si>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</si>
  <si>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</si>
  <si>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</si>
  <si>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</si>
  <si>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</si>
  <si>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</si>
  <si>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</si>
  <si>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</si>
  <si>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</si>
  <si>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</si>
  <si>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</si>
  <si>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</si>
  <si>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</si>
  <si>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</si>
  <si>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</si>
  <si>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</si>
  <si>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</si>
  <si>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</si>
  <si>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</si>
  <si>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</si>
  <si>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</si>
  <si>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</si>
  <si>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</si>
  <si>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</si>
  <si>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</si>
  <si>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</si>
  <si>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</si>
  <si>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</si>
  <si>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</si>
  <si>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</si>
  <si>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</si>
  <si>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</si>
  <si>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</si>
  <si>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</si>
  <si>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</si>
  <si>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</si>
  <si>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</si>
  <si>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</si>
  <si>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</si>
  <si>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</si>
  <si>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</si>
  <si>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</si>
  <si>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</si>
  <si>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</si>
  <si>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</si>
  <si>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</si>
  <si>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</si>
  <si>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</si>
  <si>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</si>
  <si>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</si>
  <si>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</si>
  <si>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</si>
  <si>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</si>
  <si>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</si>
  <si>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</si>
  <si>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</si>
  <si>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</si>
  <si>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</si>
  <si>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</si>
  <si>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</si>
  <si>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</si>
  <si>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</si>
  <si>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</si>
  <si>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</si>
  <si>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</si>
  <si>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</si>
  <si>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</si>
  <si>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</si>
  <si>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</si>
  <si>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</si>
  <si>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</si>
  <si>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</si>
  <si>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</si>
  <si>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</si>
  <si>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</si>
  <si>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</si>
  <si>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</si>
  <si>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</si>
  <si>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</si>
  <si>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</si>
  <si>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</si>
  <si>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</si>
  <si>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</si>
  <si>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</si>
  <si>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</si>
  <si>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</si>
  <si>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</si>
  <si>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</si>
  <si>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</si>
  <si>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</si>
  <si>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</si>
  <si>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</si>
  <si>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</si>
  <si>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</si>
  <si>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</si>
  <si>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</si>
  <si>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</si>
  <si>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</si>
  <si>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</si>
  <si>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</si>
  <si>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</si>
  <si>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</si>
  <si>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</si>
  <si>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</si>
  <si>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</si>
  <si>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</si>
  <si>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</si>
  <si>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</si>
  <si>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</si>
  <si>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</si>
  <si>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</si>
  <si>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</si>
  <si>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</si>
  <si>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</si>
  <si>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</si>
  <si>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</si>
  <si>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</si>
  <si>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</si>
  <si>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</si>
  <si>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</si>
  <si>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</si>
  <si>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</si>
  <si>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</si>
  <si>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</si>
  <si>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</si>
  <si>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</si>
  <si>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</si>
  <si>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</si>
  <si>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</si>
  <si>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</si>
  <si>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</si>
  <si>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</si>
  <si>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</si>
  <si>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</si>
  <si>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</si>
  <si>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</si>
  <si>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</si>
  <si>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</si>
  <si>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</si>
  <si>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</si>
  <si>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</si>
  <si>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</si>
  <si>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</si>
  <si>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</si>
  <si>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</si>
  <si>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</si>
  <si>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</si>
  <si>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</si>
  <si>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</si>
  <si>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</si>
  <si>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</si>
  <si>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</si>
  <si>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</si>
  <si>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</si>
  <si>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</si>
  <si>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</si>
  <si>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</si>
  <si>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</si>
  <si>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</si>
  <si>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</si>
  <si>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</si>
  <si>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</si>
  <si>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</si>
  <si>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</si>
  <si>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</si>
  <si>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</si>
  <si>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</si>
  <si>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</si>
  <si>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</si>
  <si>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</si>
  <si>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</si>
  <si>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</si>
  <si>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</si>
  <si>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</si>
  <si>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</si>
  <si>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</si>
  <si>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</si>
  <si>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</si>
  <si>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</si>
  <si>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</si>
  <si>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</si>
  <si>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</si>
  <si>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</si>
  <si>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</si>
  <si>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</si>
  <si>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</si>
  <si>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</si>
  <si>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</si>
  <si>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</si>
  <si>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</si>
  <si>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</si>
  <si>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</si>
  <si>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</si>
  <si>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</si>
  <si>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</si>
  <si>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</si>
  <si>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</si>
  <si>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</si>
  <si>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</si>
  <si>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</si>
  <si>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</si>
  <si>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</si>
  <si>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</si>
  <si>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</si>
  <si>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</si>
  <si>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</si>
  <si>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</si>
  <si>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</si>
  <si>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</si>
  <si>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</si>
  <si>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</si>
  <si>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</si>
  <si>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</si>
  <si>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</si>
  <si>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</si>
  <si>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</si>
  <si>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</si>
  <si>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</si>
  <si>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</si>
  <si>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</si>
  <si>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</si>
  <si>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</si>
  <si>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</si>
  <si>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</si>
  <si>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</si>
  <si>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</si>
  <si>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</si>
  <si>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</si>
  <si>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</si>
  <si>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</si>
  <si>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</si>
  <si>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</si>
  <si>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</si>
  <si>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</si>
  <si>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</si>
  <si>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</si>
  <si>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</si>
  <si>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</si>
  <si>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</si>
  <si>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</si>
  <si>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</si>
  <si>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</si>
  <si>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</si>
  <si>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</si>
  <si>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</si>
  <si>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</si>
  <si>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</si>
  <si>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</si>
  <si>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</si>
  <si>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</si>
  <si>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</si>
  <si>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</si>
  <si>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</si>
  <si>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</si>
  <si>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</si>
  <si>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</si>
  <si>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</si>
  <si>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</si>
  <si>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</si>
  <si>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</si>
  <si>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</si>
  <si>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</si>
  <si>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</si>
  <si>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</si>
  <si>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</si>
  <si>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</si>
  <si>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</si>
  <si>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</si>
  <si>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</si>
  <si>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</si>
  <si>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</si>
  <si>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</si>
  <si>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</si>
  <si>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</si>
  <si>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</si>
  <si>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</si>
  <si>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</si>
  <si>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</si>
  <si>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</si>
  <si>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</si>
  <si>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</si>
  <si>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</si>
  <si>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</si>
  <si>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</si>
  <si>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</si>
  <si>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</si>
  <si>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</si>
  <si>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</si>
  <si>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</si>
  <si>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</si>
  <si>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</si>
  <si>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</si>
  <si>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</si>
  <si>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</si>
  <si>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</si>
  <si>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</si>
  <si>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</si>
  <si>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</si>
  <si>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</si>
  <si>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</si>
  <si>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</si>
  <si>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</si>
  <si>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</si>
  <si>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</si>
  <si>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</si>
  <si>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</si>
  <si>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</si>
  <si>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</si>
  <si>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</si>
  <si>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</si>
  <si>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</si>
  <si>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</si>
  <si>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</si>
  <si>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</si>
  <si>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</si>
  <si>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</si>
  <si>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</si>
  <si>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</si>
  <si>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</si>
  <si>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</si>
  <si>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</si>
  <si>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</si>
  <si>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</si>
  <si>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</si>
  <si>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</si>
  <si>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</si>
  <si>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</si>
  <si>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</si>
  <si>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</si>
  <si>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</si>
  <si>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</si>
  <si>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</si>
  <si>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</si>
  <si>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</si>
  <si>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</si>
  <si>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</si>
  <si>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</si>
  <si>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</si>
  <si>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</si>
  <si>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</si>
  <si>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</si>
  <si>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</si>
  <si>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</si>
  <si>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</si>
  <si>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</si>
  <si>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</si>
  <si>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</si>
  <si>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</si>
  <si>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</si>
  <si>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</si>
  <si>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</si>
  <si>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</si>
  <si>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</si>
  <si>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</si>
  <si>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</si>
  <si>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</si>
  <si>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</si>
  <si>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</si>
  <si>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</si>
  <si>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</si>
  <si>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</si>
  <si>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</si>
  <si>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</si>
  <si>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</si>
  <si>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</si>
  <si>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</si>
  <si>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</si>
  <si>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</si>
  <si>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</si>
  <si>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</si>
  <si>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</si>
  <si>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</si>
  <si>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</si>
  <si>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</si>
  <si>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</si>
  <si>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</si>
  <si>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</si>
  <si>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</si>
  <si>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</si>
  <si>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</si>
  <si>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</si>
  <si>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</si>
  <si>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</si>
  <si>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</si>
  <si>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</si>
  <si>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</si>
  <si>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</si>
  <si>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</si>
  <si>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</si>
  <si>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</si>
  <si>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</si>
  <si>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</si>
  <si>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</si>
  <si>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</si>
  <si>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</si>
  <si>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</si>
  <si>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</si>
  <si>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</si>
  <si>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</si>
  <si>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</si>
  <si>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</si>
  <si>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</si>
  <si>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</si>
  <si>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</si>
  <si>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</si>
  <si>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</si>
  <si>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</si>
  <si>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</si>
  <si>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</si>
  <si>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</si>
  <si>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</si>
  <si>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</si>
  <si>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</si>
  <si>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</si>
  <si>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</si>
  <si>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</si>
  <si>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</si>
  <si>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</si>
  <si>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</si>
  <si>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</si>
  <si>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</si>
  <si>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</si>
  <si>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</si>
  <si>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</si>
  <si>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</si>
  <si>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</si>
  <si>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</si>
  <si>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</si>
  <si>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</si>
  <si>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</si>
  <si>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</si>
  <si>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</si>
  <si>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</si>
  <si>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</si>
  <si>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</si>
  <si>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</si>
  <si>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</si>
  <si>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</si>
  <si>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</si>
  <si>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</si>
  <si>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</si>
  <si>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</si>
  <si>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</si>
  <si>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</si>
  <si>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</si>
  <si>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</si>
  <si>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</si>
  <si>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</si>
  <si>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</si>
  <si>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</si>
  <si>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</si>
  <si>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</si>
  <si>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</si>
  <si>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</si>
  <si>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</si>
  <si>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</si>
  <si>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</si>
  <si>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</si>
  <si>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</si>
  <si>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</si>
  <si>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</si>
  <si>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</si>
  <si>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</si>
  <si>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</si>
  <si>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</si>
  <si>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</si>
  <si>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</si>
  <si>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</si>
  <si>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</si>
  <si>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</si>
  <si>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</si>
  <si>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</si>
  <si>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</si>
  <si>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</si>
  <si>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</si>
  <si>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</si>
  <si>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</si>
  <si>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</si>
  <si>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</si>
  <si>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</si>
  <si>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</si>
  <si>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</si>
  <si>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</si>
  <si>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</si>
  <si>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</si>
  <si>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</si>
  <si>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</si>
  <si>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</si>
  <si>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</si>
  <si>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</si>
  <si>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</si>
  <si>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</si>
  <si>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</si>
  <si>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</si>
  <si>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</si>
  <si>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</si>
  <si>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</si>
  <si>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</si>
  <si>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</si>
  <si>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</si>
  <si>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</si>
  <si>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</si>
  <si>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</si>
  <si>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</si>
  <si>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</si>
  <si>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</si>
  <si>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</si>
  <si>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</si>
  <si>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</si>
  <si>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</si>
  <si>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</si>
  <si>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</si>
  <si>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</si>
  <si>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</si>
  <si>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</si>
  <si>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</si>
  <si>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</si>
  <si>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</si>
  <si>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</si>
  <si>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</si>
  <si>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</si>
  <si>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</si>
  <si>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</si>
  <si>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</si>
  <si>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</si>
  <si>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</si>
  <si>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</si>
  <si>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</si>
  <si>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</si>
  <si>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</si>
  <si>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</si>
  <si>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</si>
  <si>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</si>
  <si>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</si>
  <si>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</si>
  <si>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</si>
  <si>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</si>
  <si>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</si>
  <si>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</si>
  <si>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</si>
  <si>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</si>
  <si>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</si>
  <si>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</si>
  <si>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</si>
  <si>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</si>
  <si>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</si>
  <si>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</si>
  <si>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</si>
  <si>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</si>
  <si>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</si>
  <si>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</si>
  <si>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</si>
  <si>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</si>
  <si>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</si>
  <si>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</si>
  <si>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</si>
  <si>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</si>
  <si>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</si>
  <si>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</si>
  <si>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</si>
  <si>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</si>
  <si>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</si>
  <si>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</si>
  <si>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</si>
  <si>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</si>
  <si>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</si>
  <si>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</si>
  <si>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</si>
  <si>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</si>
  <si>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</si>
  <si>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</si>
  <si>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</si>
  <si>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</si>
  <si>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</si>
  <si>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</si>
  <si>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</si>
  <si>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</si>
  <si>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</si>
  <si>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</si>
  <si>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</si>
  <si>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</si>
  <si>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</si>
  <si>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</si>
  <si>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</si>
  <si>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</si>
  <si>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</si>
  <si>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</si>
  <si>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</si>
  <si>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</si>
  <si>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</si>
  <si>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</si>
  <si>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</si>
  <si>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</si>
  <si>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</si>
  <si>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</si>
  <si>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</si>
  <si>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</si>
  <si>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</si>
  <si>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</si>
  <si>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</si>
  <si>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</si>
  <si>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</si>
  <si>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</si>
  <si>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</si>
  <si>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</si>
  <si>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</si>
  <si>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</si>
  <si>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</si>
  <si>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</si>
  <si>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</si>
  <si>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</si>
  <si>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</si>
  <si>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</si>
  <si>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</si>
  <si>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</si>
  <si>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</si>
  <si>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</si>
  <si>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</si>
  <si>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</si>
  <si>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</si>
  <si>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</si>
  <si>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</si>
  <si>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</si>
  <si>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</si>
  <si>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</si>
  <si>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</si>
  <si>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</si>
  <si>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</si>
  <si>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</si>
  <si>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</si>
  <si>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</si>
  <si>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</si>
  <si>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</si>
  <si>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</si>
  <si>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</si>
  <si>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</si>
  <si>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</si>
  <si>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</si>
  <si>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</si>
  <si>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</si>
  <si>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</si>
  <si>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</si>
  <si>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</si>
  <si>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</si>
  <si>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</si>
  <si>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</si>
  <si>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</si>
  <si>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</si>
  <si>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</si>
  <si>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</si>
  <si>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</si>
  <si>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</si>
  <si>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</si>
  <si>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</si>
  <si>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</si>
  <si>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</si>
  <si>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</si>
  <si>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</si>
  <si>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</si>
  <si>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</si>
  <si>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</si>
  <si>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</si>
  <si>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</si>
  <si>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</si>
  <si>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</si>
  <si>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</si>
  <si>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</si>
  <si>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</si>
  <si>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</si>
  <si>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</si>
  <si>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</si>
  <si>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</si>
  <si>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</si>
  <si>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</si>
  <si>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</si>
  <si>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</si>
  <si>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</si>
  <si>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</si>
  <si>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</si>
  <si>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</si>
  <si>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</si>
  <si>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</si>
  <si>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</si>
  <si>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</si>
  <si>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</si>
  <si>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</si>
  <si>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</si>
  <si>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</si>
  <si>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</si>
  <si>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</si>
  <si>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</si>
  <si>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</si>
  <si>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</si>
  <si>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</si>
  <si>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</si>
  <si>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</si>
  <si>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</si>
  <si>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</si>
  <si>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</si>
  <si>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</si>
  <si>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</si>
  <si>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</si>
  <si>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</si>
  <si>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</si>
  <si>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</si>
  <si>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</si>
  <si>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</si>
  <si>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</si>
  <si>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</si>
  <si>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</si>
  <si>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</si>
  <si>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</si>
  <si>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</si>
  <si>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</si>
  <si>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</si>
  <si>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</si>
  <si>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</si>
  <si>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</si>
  <si>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</si>
  <si>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</si>
  <si>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</si>
  <si>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</si>
  <si>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</si>
  <si>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</si>
  <si>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</si>
  <si>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</si>
  <si>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</si>
  <si>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</si>
  <si>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</si>
  <si>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</si>
  <si>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</si>
  <si>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</si>
  <si>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</si>
  <si>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</si>
  <si>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</si>
  <si>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</si>
  <si>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</si>
  <si>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</si>
  <si>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</si>
  <si>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</si>
  <si>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</si>
  <si>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</si>
  <si>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</si>
  <si>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</si>
  <si>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</si>
  <si>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</si>
  <si>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</si>
  <si>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</si>
  <si>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</si>
  <si>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</si>
  <si>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</si>
  <si>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</si>
  <si>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</si>
  <si>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</si>
  <si>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</si>
  <si>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</si>
  <si>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</si>
  <si>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</si>
  <si>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</si>
  <si>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</si>
  <si>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</si>
  <si>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</si>
  <si>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</si>
  <si>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</si>
  <si>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</si>
  <si>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</si>
  <si>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</si>
  <si>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</si>
  <si>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</si>
  <si>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</si>
  <si>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</si>
  <si>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</si>
  <si>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</si>
  <si>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</si>
  <si>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</si>
  <si>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</si>
  <si>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</si>
  <si>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</si>
  <si>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</si>
  <si>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</si>
  <si>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</si>
  <si>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</si>
  <si>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</si>
  <si>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</si>
  <si>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</si>
  <si>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</si>
  <si>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</si>
  <si>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</si>
  <si>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</si>
  <si>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</si>
  <si>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</si>
  <si>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</si>
  <si>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</si>
  <si>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</si>
  <si>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</si>
  <si>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</si>
  <si>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</si>
  <si>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</si>
  <si>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</si>
  <si>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</si>
  <si>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</si>
  <si>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</si>
  <si>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</si>
  <si>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</si>
  <si>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</si>
  <si>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</si>
  <si>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</si>
  <si>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</si>
  <si>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</si>
  <si>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</si>
  <si>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</si>
  <si>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</si>
  <si>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</si>
  <si>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</si>
  <si>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</si>
  <si>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</si>
  <si>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</si>
  <si>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</si>
  <si>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</si>
  <si>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</si>
  <si>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</si>
  <si>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</si>
  <si>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</si>
  <si>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</si>
  <si>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</si>
  <si>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</si>
  <si>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</si>
  <si>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</si>
  <si>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</si>
  <si>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</si>
  <si>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</si>
  <si>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</si>
  <si>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</si>
  <si>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</si>
  <si>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</si>
  <si>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</si>
  <si>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</si>
  <si>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</si>
  <si>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</si>
  <si>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</si>
  <si>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</si>
  <si>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</si>
  <si>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</si>
  <si>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</si>
  <si>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</si>
  <si>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</si>
  <si>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</si>
  <si>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</si>
  <si>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</si>
  <si>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</si>
  <si>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</si>
  <si>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</si>
  <si>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</si>
  <si>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</si>
  <si>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</si>
  <si>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</si>
  <si>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</si>
  <si>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</si>
  <si>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</si>
  <si>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</si>
  <si>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</si>
  <si>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</si>
  <si>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</si>
  <si>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</si>
  <si>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</si>
  <si>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</si>
  <si>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</si>
  <si>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</si>
  <si>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</si>
  <si>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</si>
  <si>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</si>
  <si>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</si>
  <si>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</si>
  <si>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</si>
  <si>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</si>
  <si>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</si>
  <si>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</si>
  <si>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</si>
  <si>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</si>
  <si>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</si>
  <si>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</si>
  <si>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</si>
  <si>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</si>
  <si>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</si>
  <si>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</si>
  <si>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</si>
  <si>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</si>
  <si>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</si>
  <si>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</si>
  <si>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</si>
  <si>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</si>
  <si>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</si>
  <si>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</si>
  <si>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</si>
  <si>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</si>
  <si>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</si>
  <si>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</si>
  <si>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</si>
  <si>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</si>
  <si>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</si>
  <si>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</si>
  <si>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</si>
  <si>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</si>
  <si>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</si>
  <si>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</si>
  <si>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</si>
  <si>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</si>
  <si>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</si>
  <si>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</si>
  <si>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</si>
  <si>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</si>
  <si>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</si>
  <si>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</si>
  <si>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</si>
  <si>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</si>
  <si>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</si>
  <si>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</si>
  <si>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</si>
  <si>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</si>
  <si>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</si>
  <si>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</si>
  <si>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</si>
  <si>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</si>
  <si>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</si>
  <si>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</si>
  <si>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</si>
  <si>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</si>
  <si>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</si>
  <si>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</si>
  <si>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</si>
  <si>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</si>
  <si>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</si>
  <si>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</si>
  <si>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</si>
  <si>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</si>
  <si>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</si>
  <si>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</si>
  <si>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</si>
  <si>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</si>
  <si>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</si>
  <si>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</si>
  <si>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</si>
  <si>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</si>
  <si>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</si>
  <si>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</si>
  <si>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</si>
  <si>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</si>
  <si>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</si>
  <si>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</si>
  <si>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</si>
  <si>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</si>
  <si>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</si>
  <si>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</si>
  <si>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</si>
  <si>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</si>
  <si>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</si>
  <si>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</si>
  <si>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</si>
  <si>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</si>
  <si>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</si>
  <si>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</si>
  <si>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</si>
  <si>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</si>
  <si>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</si>
  <si>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</si>
  <si>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</si>
  <si>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</si>
  <si>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</si>
  <si>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</si>
  <si>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</si>
  <si>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</si>
  <si>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</si>
  <si>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</si>
  <si>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</si>
  <si>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</si>
  <si>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</si>
  <si>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</si>
  <si>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</si>
  <si>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</si>
  <si>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</si>
  <si>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</si>
  <si>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</si>
  <si>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</si>
  <si>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</si>
  <si>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</si>
  <si>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</si>
  <si>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</si>
  <si>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</si>
  <si>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</si>
  <si>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</si>
  <si>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</si>
  <si>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</si>
  <si>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</si>
  <si>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</si>
  <si>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</si>
  <si>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</si>
  <si>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</si>
  <si>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</si>
  <si>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</si>
  <si>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</si>
  <si>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</si>
  <si>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</si>
  <si>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</si>
  <si>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</si>
  <si>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</si>
  <si>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</si>
  <si>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</si>
  <si>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</si>
  <si>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</si>
  <si>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</si>
  <si>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</si>
  <si>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</si>
  <si>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</si>
  <si>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</si>
  <si>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</si>
  <si>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</si>
  <si>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</si>
  <si>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</si>
  <si>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</si>
  <si>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</si>
  <si>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</si>
  <si>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</si>
  <si>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</si>
  <si>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</si>
  <si>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</si>
  <si>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</si>
  <si>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</si>
  <si>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</si>
  <si>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</si>
  <si>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</si>
  <si>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</si>
  <si>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</si>
  <si>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</si>
  <si>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</si>
  <si>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</si>
  <si>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</si>
  <si>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</si>
  <si>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</si>
  <si>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</si>
  <si>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</si>
  <si>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</si>
  <si>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</si>
  <si>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</si>
  <si>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</si>
  <si>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</si>
  <si>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</si>
  <si>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</si>
  <si>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</si>
  <si>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</si>
  <si>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</si>
  <si>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</si>
  <si>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</si>
  <si>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</si>
  <si>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</si>
  <si>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</si>
  <si>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</si>
  <si>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</si>
  <si>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</si>
  <si>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</si>
  <si>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</si>
  <si>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</si>
  <si>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</si>
  <si>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</si>
  <si>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</si>
  <si>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</si>
  <si>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</si>
  <si>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</si>
  <si>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</si>
  <si>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</si>
  <si>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</si>
  <si>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</si>
  <si>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</si>
  <si>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</si>
  <si>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</si>
  <si>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</si>
  <si>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</si>
  <si>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</si>
  <si>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</si>
  <si>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</si>
  <si>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</si>
  <si>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</si>
  <si>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</si>
  <si>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</si>
  <si>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</si>
  <si>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</si>
  <si>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</si>
  <si>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</si>
  <si>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</si>
  <si>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</si>
  <si>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</si>
  <si>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</si>
  <si>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</si>
  <si>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</si>
  <si>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</si>
  <si>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</si>
  <si>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</si>
  <si>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</si>
  <si>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</si>
  <si>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</si>
  <si>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</si>
  <si>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</si>
  <si>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</si>
  <si>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</si>
  <si>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</si>
  <si>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</si>
  <si>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</si>
  <si>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</si>
  <si>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</si>
  <si>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</si>
  <si>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</si>
  <si>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</si>
  <si>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</si>
  <si>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</si>
  <si>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</si>
  <si>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</si>
  <si>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</si>
  <si>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</si>
  <si>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</si>
  <si>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</si>
  <si>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</si>
  <si>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</si>
  <si>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</si>
  <si>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</si>
  <si>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</si>
  <si>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</si>
  <si>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</si>
  <si>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</si>
  <si>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</si>
  <si>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</si>
  <si>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</si>
  <si>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</si>
  <si>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</si>
  <si>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</si>
  <si>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</si>
  <si>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</si>
  <si>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</si>
  <si>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</si>
  <si>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</si>
  <si>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</si>
  <si>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</si>
  <si>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</si>
  <si>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</si>
  <si>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</si>
  <si>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</si>
  <si>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</si>
  <si>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</si>
  <si>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</si>
  <si>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</si>
  <si>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</si>
  <si>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</si>
  <si>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</si>
  <si>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</si>
  <si>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</si>
  <si>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</si>
  <si>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</si>
  <si>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</si>
  <si>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</si>
  <si>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</si>
  <si>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</si>
  <si>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</si>
  <si>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</si>
  <si>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</si>
  <si>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</si>
  <si>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</si>
  <si>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</si>
  <si>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</si>
  <si>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</si>
  <si>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</si>
  <si>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</si>
  <si>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</si>
  <si>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</si>
  <si>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</si>
  <si>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</si>
  <si>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</si>
  <si>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</si>
  <si>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</si>
  <si>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</si>
  <si>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</si>
  <si>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</si>
  <si>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</si>
  <si>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</si>
  <si>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</si>
  <si>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</si>
  <si>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</si>
  <si>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</si>
  <si>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</si>
  <si>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</si>
  <si>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</si>
  <si>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</si>
  <si>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</si>
  <si>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</si>
  <si>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</si>
  <si>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</si>
  <si>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</si>
  <si>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</si>
  <si>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</si>
  <si>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</si>
  <si>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</si>
  <si>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</si>
  <si>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</si>
  <si>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</si>
  <si>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</si>
  <si>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</si>
  <si>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</si>
  <si>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</si>
  <si>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</si>
  <si>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</si>
  <si>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</si>
  <si>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</si>
  <si>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</si>
  <si>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</si>
  <si>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</si>
  <si>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</si>
  <si>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</si>
  <si>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</si>
  <si>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</si>
  <si>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</si>
  <si>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</si>
  <si>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</si>
  <si>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</si>
  <si>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</si>
  <si>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</si>
  <si>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</si>
  <si>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</si>
  <si>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</si>
  <si>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</si>
  <si>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</si>
  <si>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</si>
  <si>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</si>
  <si>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</si>
  <si>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</si>
  <si>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</si>
  <si>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</si>
  <si>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</si>
  <si>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</si>
  <si>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</si>
  <si>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</si>
  <si>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</si>
  <si>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</si>
  <si>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</si>
  <si>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</si>
  <si>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</si>
  <si>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</si>
  <si>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</si>
  <si>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</si>
  <si>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</si>
  <si>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</si>
  <si>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</si>
  <si>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</si>
  <si>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</si>
  <si>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</si>
  <si>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</si>
  <si>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</si>
  <si>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</si>
  <si>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</si>
  <si>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</si>
  <si>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</si>
  <si>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</si>
  <si>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</si>
  <si>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</si>
  <si>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</si>
  <si>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</si>
  <si>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</si>
  <si>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</si>
  <si>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</si>
  <si>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</si>
  <si>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</si>
  <si>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</si>
  <si>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</si>
  <si>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</si>
  <si>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</si>
  <si>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</si>
  <si>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</si>
  <si>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</si>
  <si>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</si>
  <si>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</si>
  <si>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</si>
  <si>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</si>
  <si>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</si>
  <si>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</si>
  <si>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</si>
  <si>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</si>
  <si>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</si>
  <si>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</si>
  <si>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</si>
  <si>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</si>
  <si>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</si>
  <si>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</si>
  <si>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</si>
  <si>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</si>
  <si>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</si>
  <si>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</si>
  <si>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</si>
  <si>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</si>
  <si>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</si>
  <si>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</si>
  <si>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</si>
  <si>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</si>
  <si>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</si>
  <si>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</si>
  <si>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</si>
  <si>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</si>
  <si>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</si>
  <si>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</si>
  <si>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</si>
  <si>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</si>
  <si>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</si>
  <si>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</si>
  <si>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</si>
  <si>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</si>
  <si>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</si>
  <si>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</si>
  <si>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</si>
  <si>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</si>
  <si>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</si>
  <si>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</si>
  <si>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</si>
  <si>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</si>
  <si>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</si>
  <si>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</si>
  <si>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</si>
  <si>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</si>
  <si>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</si>
  <si>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</si>
  <si>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</si>
  <si>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</si>
  <si>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</si>
  <si>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</si>
  <si>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</si>
  <si>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</si>
  <si>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</si>
  <si>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</si>
  <si>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</si>
  <si>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</si>
  <si>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</si>
  <si>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</si>
  <si>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</si>
  <si>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</si>
  <si>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</si>
  <si>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</si>
  <si>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</si>
  <si>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</si>
  <si>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</si>
  <si>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</si>
  <si>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</si>
  <si>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</si>
  <si>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</si>
  <si>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</si>
  <si>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</si>
  <si>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</si>
  <si>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</si>
  <si>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</si>
  <si>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</si>
  <si>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</si>
  <si>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</si>
  <si>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</si>
  <si>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</si>
  <si>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</si>
  <si>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</si>
  <si>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</si>
  <si>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</si>
  <si>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</si>
  <si>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</si>
  <si>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</si>
  <si>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</si>
  <si>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</si>
  <si>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</si>
  <si>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</si>
  <si>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</si>
  <si>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</si>
  <si>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</si>
  <si>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</si>
  <si>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</si>
  <si>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</si>
  <si>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</si>
  <si>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</si>
  <si>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</si>
  <si>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</si>
  <si>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</si>
  <si>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</si>
  <si>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</si>
  <si>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</si>
  <si>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</si>
  <si>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</si>
  <si>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</si>
  <si>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</si>
  <si>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</si>
  <si>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</si>
  <si>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</si>
  <si>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</si>
  <si>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</si>
  <si>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</si>
  <si>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</si>
  <si>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</si>
  <si>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</si>
  <si>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</si>
  <si>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</si>
  <si>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</si>
  <si>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</si>
  <si>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</si>
  <si>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</si>
  <si>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</si>
  <si>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</si>
  <si>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</si>
  <si>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</si>
  <si>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</si>
  <si>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</si>
  <si>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</si>
  <si>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</si>
  <si>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</si>
  <si>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</si>
  <si>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</si>
  <si>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</si>
  <si>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</si>
  <si>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</si>
  <si>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</si>
  <si>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</si>
  <si>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</si>
  <si>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</si>
  <si>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</si>
  <si>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</si>
  <si>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</si>
  <si>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</si>
  <si>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</si>
  <si>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</si>
  <si>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</si>
  <si>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</si>
  <si>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</si>
  <si>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</si>
  <si>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</si>
  <si>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</si>
  <si>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</si>
  <si>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</si>
  <si>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</si>
  <si>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</si>
  <si>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</si>
  <si>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</si>
  <si>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</si>
  <si>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</si>
  <si>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</si>
  <si>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</si>
  <si>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</si>
  <si>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</si>
  <si>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</si>
  <si>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</si>
  <si>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</si>
  <si>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</si>
  <si>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</si>
  <si>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</si>
  <si>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</si>
  <si>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</si>
  <si>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</si>
  <si>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</si>
  <si>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</si>
  <si>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</si>
  <si>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</si>
  <si>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</si>
  <si>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</si>
  <si>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</si>
  <si>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</si>
  <si>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</si>
  <si>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</si>
  <si>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</si>
  <si>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</si>
  <si>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</si>
  <si>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</si>
  <si>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</si>
  <si>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</si>
  <si>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</si>
  <si>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</si>
  <si>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</si>
  <si>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</si>
  <si>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</si>
  <si>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</si>
  <si>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</si>
  <si>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</si>
  <si>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</si>
  <si>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</si>
  <si>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</si>
  <si>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</si>
  <si>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</si>
  <si>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</si>
  <si>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</si>
  <si>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</si>
  <si>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</si>
  <si>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</si>
  <si>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</si>
  <si>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</si>
  <si>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</si>
  <si>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</si>
  <si>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</si>
  <si>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</si>
  <si>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</si>
  <si>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</si>
  <si>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</si>
  <si>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</si>
  <si>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</si>
  <si>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</si>
  <si>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</si>
  <si>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</si>
  <si>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</si>
  <si>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</si>
  <si>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</si>
  <si>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</si>
  <si>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</si>
  <si>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</si>
  <si>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</si>
  <si>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</si>
  <si>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</si>
  <si>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</si>
  <si>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</si>
  <si>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</si>
  <si>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</si>
  <si>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</si>
  <si>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</si>
  <si>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</si>
  <si>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</si>
  <si>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</si>
  <si>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</si>
  <si>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</si>
  <si>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</si>
  <si>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</si>
  <si>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</si>
  <si>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</si>
  <si>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</si>
  <si>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</si>
  <si>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</si>
  <si>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</si>
  <si>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</si>
  <si>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</si>
  <si>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</si>
  <si>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</si>
  <si>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</si>
  <si>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</si>
  <si>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</si>
  <si>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</si>
  <si>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</si>
  <si>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</si>
  <si>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</si>
  <si>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</si>
  <si>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</si>
  <si>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</si>
  <si>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</si>
  <si>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</si>
  <si>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</si>
  <si>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</si>
  <si>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</si>
  <si>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</si>
  <si>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</si>
  <si>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</si>
  <si>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</si>
  <si>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</si>
  <si>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</si>
  <si>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</si>
  <si>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</si>
  <si>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</si>
  <si>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</si>
  <si>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</si>
  <si>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</si>
  <si>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</si>
  <si>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</si>
  <si>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</si>
  <si>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</si>
  <si>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</si>
  <si>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</si>
  <si>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</si>
  <si>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</si>
  <si>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</si>
  <si>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</si>
  <si>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</si>
  <si>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</si>
  <si>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</si>
  <si>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</si>
  <si>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</si>
  <si>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</si>
  <si>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</si>
  <si>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</si>
  <si>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</si>
  <si>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</si>
  <si>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</si>
  <si>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</si>
  <si>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</si>
  <si>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</si>
  <si>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</si>
  <si>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</si>
  <si>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</si>
  <si>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</si>
  <si>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</si>
  <si>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</si>
  <si>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</si>
  <si>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</si>
  <si>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</si>
  <si>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</si>
  <si>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</si>
  <si>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</si>
  <si>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</si>
  <si>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</si>
  <si>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</si>
  <si>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</si>
  <si>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</si>
  <si>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</si>
  <si>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</si>
  <si>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</si>
  <si>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</si>
  <si>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</si>
  <si>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</si>
  <si>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</si>
  <si>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</si>
  <si>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</si>
  <si>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</si>
  <si>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</si>
  <si>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</si>
  <si>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</si>
  <si>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</si>
  <si>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</si>
  <si>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</si>
  <si>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</si>
  <si>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</si>
  <si>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</si>
  <si>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</si>
  <si>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</si>
  <si>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</si>
  <si>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</si>
  <si>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</si>
  <si>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</si>
  <si>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</si>
  <si>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</si>
  <si>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</si>
  <si>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</si>
  <si>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</si>
  <si>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</si>
  <si>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</si>
  <si>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</si>
  <si>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</si>
  <si>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</si>
  <si>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</si>
  <si>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</si>
  <si>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</si>
  <si>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</si>
  <si>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</si>
  <si>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</si>
  <si>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</si>
  <si>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</si>
  <si>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</si>
  <si>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</si>
  <si>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</si>
  <si>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</si>
  <si>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</si>
  <si>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</si>
  <si>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</si>
  <si>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</si>
  <si>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</si>
  <si>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</si>
  <si>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</si>
  <si>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</si>
  <si>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</si>
  <si>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</si>
  <si>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</si>
  <si>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</si>
  <si>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</si>
  <si>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</si>
  <si>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</si>
  <si>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</si>
  <si>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</si>
  <si>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</si>
  <si>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</si>
  <si>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</si>
  <si>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</si>
  <si>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</si>
  <si>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</si>
  <si>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</si>
  <si>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</si>
  <si>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</si>
  <si>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</si>
  <si>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</si>
  <si>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</si>
  <si>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</si>
  <si>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</si>
  <si>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</si>
  <si>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</si>
  <si>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</si>
  <si>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</si>
  <si>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</si>
  <si>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</si>
  <si>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</si>
  <si>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</si>
  <si>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</si>
  <si>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</si>
  <si>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</si>
  <si>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</si>
  <si>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</si>
  <si>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</si>
  <si>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</si>
  <si>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</si>
  <si>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</si>
  <si>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</si>
  <si>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</si>
  <si>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</si>
  <si>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</si>
  <si>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</si>
  <si>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</si>
  <si>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</si>
  <si>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</si>
  <si>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</si>
  <si>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</si>
  <si>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</si>
  <si>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</si>
  <si>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</si>
  <si>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</si>
  <si>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</si>
  <si>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</si>
  <si>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</si>
  <si>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</si>
  <si>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</si>
  <si>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</si>
  <si>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</si>
  <si>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</si>
  <si>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</si>
  <si>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</si>
  <si>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</si>
  <si>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</si>
  <si>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</si>
  <si>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</si>
  <si>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</si>
  <si>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</si>
  <si>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</si>
  <si>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</si>
  <si>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</si>
  <si>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</si>
  <si>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</si>
  <si>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</si>
  <si>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</si>
  <si>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</si>
  <si>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</si>
  <si>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</si>
  <si>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</si>
  <si>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</si>
  <si>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</si>
  <si>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</si>
  <si>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</si>
  <si>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</si>
  <si>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</si>
  <si>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</si>
  <si>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</si>
  <si>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</si>
  <si>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</si>
  <si>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</si>
  <si>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</si>
  <si>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</si>
  <si>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</si>
  <si>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</si>
  <si>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</si>
  <si>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</si>
  <si>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</si>
  <si>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</si>
  <si>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</si>
  <si>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</si>
  <si>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</si>
  <si>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</si>
  <si>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</si>
  <si>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</si>
  <si>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</si>
  <si>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</si>
  <si>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</si>
  <si>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</si>
  <si>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</si>
  <si>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</si>
  <si>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</si>
  <si>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</si>
  <si>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</si>
  <si>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</si>
  <si>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</si>
  <si>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</si>
  <si>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</si>
  <si>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</si>
  <si>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</si>
  <si>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</si>
  <si>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</si>
  <si>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</si>
  <si>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</si>
  <si>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</si>
  <si>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</si>
  <si>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</si>
  <si>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</si>
  <si>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</si>
  <si>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</si>
  <si>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</si>
  <si>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</si>
  <si>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</si>
  <si>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</si>
  <si>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</si>
  <si>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</si>
  <si>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</si>
  <si>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</si>
  <si>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</si>
  <si>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</si>
  <si>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</si>
  <si>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</si>
  <si>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</si>
  <si>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</si>
  <si>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</si>
  <si>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</si>
  <si>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</si>
  <si>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</si>
  <si>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</si>
  <si>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</si>
  <si>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</si>
  <si>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</si>
  <si>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</si>
  <si>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</si>
  <si>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</si>
  <si>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</si>
  <si>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</si>
  <si>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</si>
  <si>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</si>
  <si>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</si>
  <si>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</si>
  <si>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</si>
  <si>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</si>
  <si>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</si>
  <si>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</si>
  <si>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</si>
  <si>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</si>
  <si>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</si>
  <si>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</si>
  <si>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</si>
  <si>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</si>
  <si>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</si>
  <si>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</si>
  <si>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</si>
  <si>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</si>
  <si>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</si>
  <si>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</si>
  <si>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</si>
  <si>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</si>
  <si>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</si>
  <si>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</si>
  <si>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</si>
  <si>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</si>
  <si>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</si>
  <si>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</si>
  <si>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</si>
  <si>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</si>
  <si>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</si>
  <si>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</si>
  <si>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</si>
  <si>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</si>
  <si>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</si>
  <si>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</si>
  <si>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</si>
  <si>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</si>
  <si>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</si>
  <si>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</si>
  <si>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</si>
  <si>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</si>
  <si>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</si>
  <si>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</si>
  <si>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</si>
  <si>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</si>
  <si>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</si>
  <si>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</si>
  <si>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</si>
  <si>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</si>
  <si>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</si>
  <si>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</si>
  <si>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</si>
  <si>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</si>
  <si>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</si>
  <si>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</si>
  <si>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</si>
  <si>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</si>
  <si>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</si>
  <si>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</si>
  <si>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</si>
  <si>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</si>
  <si>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</si>
  <si>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</si>
  <si>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</si>
  <si>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</si>
  <si>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</si>
  <si>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</si>
  <si>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</si>
  <si>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</si>
  <si>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</si>
  <si>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</si>
  <si>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</si>
  <si>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</si>
  <si>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</si>
  <si>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</si>
  <si>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</si>
  <si>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</si>
  <si>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</si>
  <si>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</si>
  <si>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</si>
  <si>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</si>
  <si>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</si>
  <si>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</si>
  <si>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</si>
  <si>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</si>
  <si>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</si>
  <si>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</si>
  <si>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</si>
  <si>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</si>
  <si>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</si>
  <si>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</si>
  <si>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</si>
  <si>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</si>
  <si>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</si>
  <si>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</si>
  <si>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</si>
  <si>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</si>
  <si>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</si>
  <si>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</si>
  <si>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</si>
  <si>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</si>
  <si>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</si>
  <si>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</si>
  <si>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</si>
  <si>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</si>
  <si>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</si>
  <si>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</si>
  <si>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</si>
  <si>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</si>
  <si>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</si>
  <si>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</si>
  <si>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</si>
  <si>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</si>
  <si>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</si>
  <si>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</si>
  <si>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</si>
  <si>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</si>
  <si>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</si>
  <si>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</si>
  <si>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</si>
  <si>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</si>
  <si>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</si>
  <si>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</si>
  <si>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</si>
  <si>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</si>
  <si>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</si>
  <si>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</si>
  <si>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</si>
  <si>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</si>
  <si>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</si>
  <si>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</si>
  <si>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</si>
  <si>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</si>
  <si>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</si>
  <si>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</si>
  <si>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</si>
  <si>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</si>
  <si>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</si>
  <si>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</si>
  <si>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</si>
  <si>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</si>
  <si>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</si>
  <si>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</si>
  <si>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</si>
  <si>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</si>
  <si>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</si>
  <si>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</si>
  <si>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</si>
  <si>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</si>
  <si>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</si>
  <si>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</si>
  <si>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</si>
  <si>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</si>
  <si>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</si>
  <si>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</si>
  <si>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</si>
  <si>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</si>
  <si>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</si>
  <si>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</si>
  <si>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</si>
  <si>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</si>
  <si>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</si>
  <si>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</si>
  <si>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</si>
  <si>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</si>
  <si>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</si>
  <si>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</si>
  <si>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</si>
  <si>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</si>
  <si>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</si>
  <si>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</si>
  <si>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</si>
  <si>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</si>
  <si>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</si>
  <si>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</si>
  <si>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</si>
  <si>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</si>
  <si>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</si>
  <si>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</si>
  <si>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</si>
  <si>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</si>
  <si>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</si>
  <si>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</si>
  <si>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</si>
  <si>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</si>
  <si>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</si>
  <si>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</si>
  <si>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</si>
  <si>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</si>
  <si>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</si>
  <si>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</si>
  <si>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</si>
  <si>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</si>
  <si>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</si>
  <si>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</si>
  <si>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</si>
  <si>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</si>
  <si>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</si>
  <si>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</si>
  <si>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</si>
  <si>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</si>
  <si>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</si>
  <si>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</si>
  <si>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</si>
  <si>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</si>
  <si>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</si>
  <si>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</si>
  <si>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</si>
  <si>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</si>
  <si>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</si>
  <si>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</si>
  <si>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</si>
  <si>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</si>
  <si>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</si>
  <si>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</si>
  <si>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</si>
  <si>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</si>
  <si>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</si>
  <si>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</si>
  <si>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</si>
  <si>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</si>
  <si>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</si>
  <si>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</si>
  <si>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</si>
  <si>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</si>
  <si>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</si>
  <si>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</si>
  <si>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</si>
  <si>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</si>
  <si>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</si>
  <si>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</si>
  <si>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</si>
  <si>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</si>
  <si>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</si>
  <si>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</si>
  <si>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</si>
  <si>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</si>
  <si>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</si>
  <si>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</si>
  <si>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</si>
  <si>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</si>
  <si>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</si>
  <si>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</si>
  <si>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</si>
  <si>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</si>
  <si>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</si>
  <si>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</si>
  <si>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</si>
  <si>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</si>
  <si>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</si>
  <si>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</si>
  <si>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</si>
  <si>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</si>
  <si>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</si>
  <si>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</si>
  <si>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</si>
  <si>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</si>
  <si>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</si>
  <si>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</si>
  <si>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</si>
  <si>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</si>
  <si>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</si>
  <si>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</si>
  <si>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</si>
  <si>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</si>
  <si>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</si>
  <si>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</si>
  <si>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</si>
  <si>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</si>
  <si>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</si>
  <si>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</si>
  <si>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</si>
  <si>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</si>
  <si>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</si>
  <si>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</si>
  <si>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</si>
  <si>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</si>
  <si>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</si>
  <si>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</si>
  <si>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</si>
  <si>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</si>
  <si>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</si>
  <si>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</si>
  <si>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</si>
  <si>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</si>
  <si>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</si>
  <si>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</si>
  <si>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</si>
  <si>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</si>
  <si>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</si>
  <si>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</si>
  <si>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</si>
  <si>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</si>
  <si>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</si>
  <si>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</si>
  <si>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</si>
  <si>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</si>
  <si>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</si>
  <si>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</si>
  <si>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</si>
  <si>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</si>
  <si>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</si>
  <si>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</si>
  <si>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</si>
  <si>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</si>
  <si>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</si>
  <si>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</si>
  <si>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</si>
  <si>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</si>
  <si>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</si>
  <si>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</si>
  <si>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</si>
  <si>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</si>
  <si>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</si>
  <si>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</si>
  <si>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</si>
  <si>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</si>
  <si>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</si>
  <si>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</si>
  <si>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</si>
  <si>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</si>
  <si>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</si>
  <si>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</si>
  <si>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</si>
  <si>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</si>
  <si>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</si>
  <si>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</si>
  <si>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</si>
  <si>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</si>
  <si>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</si>
  <si>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</si>
  <si>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</si>
  <si>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</si>
  <si>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</si>
  <si>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</si>
  <si>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</si>
  <si>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</si>
  <si>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</si>
  <si>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</si>
  <si>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</si>
  <si>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</si>
  <si>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</si>
  <si>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</si>
  <si>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</si>
  <si>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</si>
  <si>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</si>
  <si>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</si>
  <si>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</si>
  <si>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</si>
  <si>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</si>
  <si>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</si>
  <si>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</si>
  <si>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</si>
  <si>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</si>
  <si>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</si>
  <si>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</si>
  <si>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</si>
  <si>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</si>
  <si>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</si>
  <si>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</si>
  <si>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</si>
  <si>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</si>
  <si>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</si>
  <si>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</si>
  <si>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</si>
  <si>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</si>
  <si>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</si>
  <si>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</si>
  <si>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</si>
  <si>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</si>
  <si>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</si>
  <si>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</si>
  <si>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</si>
  <si>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</si>
  <si>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</si>
  <si>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</si>
  <si>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</si>
  <si>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</si>
  <si>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</si>
  <si>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</si>
  <si>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</si>
  <si>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</si>
  <si>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</si>
  <si>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</si>
  <si>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</si>
  <si>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</si>
  <si>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</si>
  <si>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</si>
  <si>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</si>
  <si>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</si>
  <si>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</si>
  <si>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</si>
  <si>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</si>
  <si>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</si>
  <si>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</si>
  <si>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</si>
  <si>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</si>
  <si>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</si>
  <si>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</si>
  <si>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</si>
  <si>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</si>
  <si>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</si>
  <si>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</si>
  <si>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</si>
  <si>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</si>
  <si>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</si>
  <si>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</si>
  <si>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</si>
  <si>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</si>
  <si>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</si>
  <si>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</si>
  <si>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</si>
  <si>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</si>
  <si>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</si>
  <si>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</si>
  <si>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</si>
  <si>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</si>
  <si>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</si>
  <si>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</si>
  <si>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</si>
  <si>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</si>
  <si>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</si>
  <si>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</si>
  <si>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</si>
  <si>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</si>
  <si>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</si>
  <si>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</si>
  <si>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</si>
  <si>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</si>
  <si>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</si>
  <si>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</si>
  <si>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</si>
  <si>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</si>
  <si>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</si>
  <si>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</si>
  <si>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</si>
  <si>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</si>
  <si>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</si>
  <si>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</si>
  <si>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</si>
  <si>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</si>
  <si>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</si>
  <si>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</si>
  <si>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</si>
  <si>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</si>
  <si>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</si>
  <si>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</si>
  <si>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</si>
  <si>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</si>
  <si>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</si>
  <si>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</si>
  <si>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</si>
  <si>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</si>
  <si>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</si>
  <si>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</si>
  <si>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</si>
  <si>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</si>
  <si>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</si>
  <si>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</si>
  <si>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</si>
  <si>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</si>
  <si>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</si>
  <si>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</si>
  <si>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</si>
  <si>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</si>
  <si>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</si>
  <si>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</si>
  <si>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</si>
  <si>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</si>
  <si>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</si>
  <si>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</si>
  <si>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</si>
  <si>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</si>
  <si>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</si>
  <si>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</si>
  <si>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</si>
  <si>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</si>
  <si>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</si>
  <si>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</si>
  <si>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</si>
  <si>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</si>
  <si>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</si>
  <si>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</si>
  <si>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</si>
  <si>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</si>
  <si>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</si>
  <si>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</si>
  <si>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</si>
  <si>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</si>
  <si>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</si>
  <si>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</si>
  <si>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</si>
  <si>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</si>
  <si>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</si>
  <si>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</si>
  <si>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</si>
  <si>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</si>
  <si>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</si>
  <si>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</si>
  <si>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</si>
  <si>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</si>
  <si>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</si>
  <si>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</si>
  <si>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</si>
  <si>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</si>
  <si>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</si>
  <si>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</si>
  <si>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</si>
  <si>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</si>
  <si>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</si>
  <si>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</si>
  <si>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</si>
  <si>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</si>
  <si>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</si>
  <si>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</si>
  <si>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</si>
  <si>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</si>
  <si>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</si>
  <si>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</si>
  <si>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</si>
  <si>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</si>
  <si>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</si>
  <si>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</si>
  <si>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</si>
  <si>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</si>
  <si>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</si>
  <si>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</si>
  <si>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</si>
  <si>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</si>
  <si>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</si>
  <si>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</si>
  <si>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</si>
  <si>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</si>
  <si>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</si>
  <si>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</si>
  <si>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</si>
  <si>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</si>
  <si>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</si>
  <si>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</si>
  <si>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</si>
  <si>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</si>
  <si>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</si>
  <si>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</si>
  <si>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</si>
  <si>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</si>
  <si>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</si>
  <si>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</si>
  <si>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</si>
  <si>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</si>
  <si>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</si>
  <si>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</si>
  <si>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</si>
  <si>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</si>
  <si>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</si>
  <si>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</si>
  <si>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</si>
  <si>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</si>
  <si>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</si>
  <si>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</si>
  <si>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</si>
  <si>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</si>
  <si>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</si>
  <si>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</si>
  <si>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</si>
  <si>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</si>
  <si>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</si>
  <si>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</si>
  <si>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</si>
  <si>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</si>
  <si>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</si>
  <si>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</si>
  <si>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</si>
  <si>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</si>
  <si>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</si>
  <si>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</si>
  <si>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</si>
  <si>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</si>
  <si>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</si>
  <si>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</si>
  <si>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</si>
  <si>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</si>
  <si>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</si>
  <si>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</si>
  <si>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</si>
  <si>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</si>
  <si>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</si>
  <si>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</si>
  <si>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</si>
  <si>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</si>
  <si>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</si>
  <si>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</si>
  <si>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</si>
  <si>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</si>
  <si>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</si>
  <si>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</si>
  <si>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</si>
  <si>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</si>
  <si>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</si>
  <si>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</si>
  <si>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</si>
  <si>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</si>
  <si>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</si>
  <si>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</si>
  <si>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</si>
  <si>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</si>
  <si>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</si>
  <si>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</si>
  <si>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</si>
  <si>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</si>
  <si>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</si>
  <si>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</si>
  <si>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</si>
  <si>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</si>
  <si>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</si>
  <si>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</si>
  <si>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</si>
  <si>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</si>
  <si>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</si>
  <si>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</si>
  <si>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</si>
  <si>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</si>
  <si>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</si>
  <si>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</si>
  <si>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</si>
  <si>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</si>
  <si>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</si>
  <si>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</si>
  <si>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</si>
  <si>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</si>
  <si>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</si>
  <si>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</si>
  <si>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</si>
  <si>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</si>
  <si>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</si>
  <si>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</si>
  <si>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</si>
  <si>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</si>
  <si>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</si>
  <si>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</si>
  <si>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</si>
  <si>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</si>
  <si>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</si>
  <si>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</si>
  <si>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</si>
  <si>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</si>
  <si>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</si>
  <si>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</si>
  <si>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</si>
  <si>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</si>
  <si>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</si>
  <si>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</si>
  <si>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</si>
  <si>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</si>
  <si>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</si>
  <si>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</si>
  <si>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</si>
  <si>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</si>
  <si>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</si>
  <si>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</si>
  <si>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</si>
  <si>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</si>
  <si>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</si>
  <si>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</si>
  <si>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</si>
  <si>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</si>
  <si>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</si>
  <si>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</si>
  <si>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</si>
  <si>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</si>
  <si>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</si>
  <si>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</si>
  <si>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</si>
  <si>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</si>
  <si>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</si>
  <si>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</si>
  <si>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</si>
  <si>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</si>
  <si>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</si>
  <si>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</si>
  <si>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</si>
  <si>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</si>
  <si>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</si>
  <si>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</si>
  <si>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</si>
  <si>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</si>
  <si>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</si>
  <si>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</si>
  <si>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</si>
  <si>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</si>
  <si>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</si>
  <si>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</si>
  <si>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</si>
  <si>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</si>
  <si>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</si>
  <si>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</si>
  <si>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</si>
  <si>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</si>
  <si>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</si>
  <si>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</si>
  <si>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</si>
  <si>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</si>
  <si>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</si>
  <si>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</si>
  <si>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</si>
  <si>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</si>
  <si>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</si>
  <si>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</si>
  <si>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</si>
  <si>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</si>
  <si>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</si>
  <si>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</si>
  <si>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</si>
  <si>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</si>
  <si>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</si>
  <si>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</si>
  <si>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</si>
  <si>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</si>
  <si>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</si>
  <si>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</si>
  <si>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</si>
  <si>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</si>
  <si>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</si>
  <si>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</si>
  <si>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</si>
  <si>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</si>
  <si>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</si>
  <si>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</si>
  <si>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</si>
  <si>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</si>
  <si>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</si>
  <si>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</si>
  <si>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</si>
  <si>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</si>
  <si>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</si>
  <si>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</si>
  <si>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</si>
  <si>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</si>
  <si>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</si>
  <si>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</si>
  <si>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</si>
  <si>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</si>
  <si>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</si>
  <si>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</si>
  <si>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</si>
  <si>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</si>
  <si>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</si>
  <si>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</si>
  <si>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</si>
  <si>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</si>
  <si>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</si>
  <si>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</si>
  <si>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</si>
  <si>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</si>
  <si>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</si>
  <si>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</si>
  <si>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</si>
  <si>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</si>
  <si>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</si>
  <si>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</si>
  <si>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</si>
  <si>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</si>
  <si>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</si>
  <si>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</si>
  <si>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</si>
  <si>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</si>
  <si>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</si>
  <si>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</si>
  <si>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</si>
  <si>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</si>
  <si>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</si>
  <si>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</si>
  <si>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</si>
  <si>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</si>
  <si>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</si>
  <si>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</si>
  <si>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</si>
  <si>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</si>
  <si>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</si>
  <si>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</si>
  <si>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</si>
  <si>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</si>
  <si>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</si>
  <si>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</si>
  <si>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</si>
  <si>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</si>
  <si>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</si>
  <si>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</si>
  <si>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</si>
  <si>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</si>
  <si>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</si>
  <si>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</si>
  <si>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</si>
  <si>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</si>
  <si>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</si>
  <si>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</si>
  <si>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</si>
  <si>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</si>
  <si>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</si>
  <si>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</si>
  <si>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</si>
  <si>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</si>
  <si>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</si>
  <si>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</si>
  <si>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</si>
  <si>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</si>
  <si>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</si>
  <si>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</si>
  <si>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</si>
  <si>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</si>
  <si>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</si>
  <si>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</si>
  <si>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</si>
  <si>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</si>
  <si>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</si>
  <si>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</si>
  <si>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</si>
  <si>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</si>
  <si>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</si>
  <si>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</si>
  <si>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</si>
  <si>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</si>
  <si>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</si>
  <si>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</si>
  <si>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</si>
  <si>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</si>
  <si>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</si>
  <si>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</si>
  <si>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</si>
  <si>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</si>
  <si>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</si>
  <si>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</si>
  <si>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</si>
  <si>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</si>
  <si>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</si>
  <si>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</si>
  <si>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</si>
  <si>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</si>
  <si>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</si>
  <si>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</si>
  <si>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</si>
  <si>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</si>
  <si>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</si>
  <si>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</si>
  <si>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</si>
  <si>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</si>
  <si>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</si>
  <si>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</si>
  <si>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</si>
  <si>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</si>
  <si>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</si>
  <si>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</si>
  <si>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</si>
  <si>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</si>
  <si>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</si>
  <si>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</si>
  <si>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</si>
  <si>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</si>
  <si>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</si>
  <si>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</si>
  <si>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</si>
  <si>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</si>
  <si>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</si>
  <si>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</si>
  <si>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</si>
  <si>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</si>
  <si>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</si>
  <si>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</si>
  <si>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</si>
  <si>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</si>
  <si>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</si>
  <si>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</si>
  <si>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</si>
  <si>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</si>
  <si>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</si>
  <si>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</si>
  <si>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</si>
  <si>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</si>
  <si>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</si>
  <si>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</si>
  <si>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</si>
  <si>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</si>
  <si>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</si>
  <si>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</si>
  <si>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</si>
  <si>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</si>
  <si>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</si>
  <si>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</si>
  <si>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</si>
  <si>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</si>
  <si>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</si>
  <si>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</si>
  <si>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</si>
  <si>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</si>
  <si>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</si>
  <si>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</si>
  <si>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</si>
  <si>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</si>
  <si>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</si>
  <si>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</si>
  <si>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</si>
  <si>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</si>
  <si>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</si>
  <si>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</si>
  <si>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</si>
  <si>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</si>
  <si>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</si>
  <si>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</si>
  <si>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</si>
  <si>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</si>
  <si>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</si>
  <si>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</si>
  <si>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</si>
  <si>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</si>
  <si>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</si>
  <si>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</si>
  <si>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</si>
  <si>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</si>
  <si>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</si>
  <si>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</si>
  <si>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</si>
  <si>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</si>
  <si>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</si>
  <si>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</si>
  <si>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</si>
  <si>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</si>
  <si>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</si>
  <si>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</si>
  <si>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</si>
  <si>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</si>
  <si>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</si>
  <si>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</si>
  <si>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</si>
  <si>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</si>
  <si>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</si>
  <si>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</si>
  <si>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</si>
  <si>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</si>
  <si>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</si>
  <si>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</si>
  <si>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</si>
  <si>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</si>
  <si>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</si>
  <si>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</si>
  <si>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</si>
  <si>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</si>
  <si>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</si>
  <si>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</si>
  <si>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</si>
  <si>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</si>
  <si>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</si>
  <si>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</si>
  <si>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</si>
  <si>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</si>
  <si>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</si>
  <si>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</si>
  <si>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</si>
  <si>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</si>
  <si>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</si>
  <si>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</si>
  <si>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</si>
  <si>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</si>
  <si>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</si>
  <si>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</si>
  <si>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</si>
  <si>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</si>
  <si>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</si>
  <si>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</si>
  <si>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</si>
  <si>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</si>
  <si>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</si>
  <si>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</si>
  <si>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</si>
  <si>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</si>
  <si>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</si>
  <si>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</si>
  <si>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</si>
  <si>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</si>
  <si>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</si>
  <si>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</si>
  <si>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</si>
  <si>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</si>
  <si>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</si>
  <si>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</si>
  <si>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</si>
  <si>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</si>
  <si>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</si>
  <si>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</si>
  <si>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</si>
  <si>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</si>
  <si>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</si>
  <si>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</si>
  <si>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</si>
  <si>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</si>
  <si>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</si>
  <si>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</si>
  <si>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</si>
  <si>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</si>
  <si>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</si>
  <si>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</si>
  <si>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</si>
  <si>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</si>
  <si>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</si>
  <si>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</si>
  <si>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</si>
  <si>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</si>
  <si>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</si>
  <si>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</si>
  <si>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</si>
  <si>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</si>
  <si>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</si>
  <si>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</si>
  <si>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</si>
  <si>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</si>
  <si>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</si>
  <si>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</si>
  <si>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</si>
  <si>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</si>
  <si>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</si>
  <si>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</si>
  <si>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</si>
  <si>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</si>
  <si>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</si>
  <si>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</si>
  <si>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</si>
  <si>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</si>
  <si>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</si>
  <si>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</si>
  <si>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</si>
  <si>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</si>
  <si>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</si>
  <si>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</si>
  <si>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</si>
  <si>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</si>
  <si>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</si>
  <si>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</si>
  <si>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</si>
  <si>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</si>
  <si>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</si>
  <si>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</si>
  <si>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</si>
  <si>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</si>
  <si>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</si>
  <si>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</si>
  <si>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</si>
  <si>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</si>
  <si>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</si>
  <si>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</si>
  <si>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</si>
  <si>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</si>
  <si>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</si>
  <si>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</si>
  <si>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</si>
  <si>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</si>
  <si>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</si>
  <si>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</si>
  <si>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</si>
  <si>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</si>
  <si>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</si>
  <si>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</si>
  <si>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</si>
  <si>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</si>
  <si>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</si>
  <si>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</si>
  <si>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</si>
  <si>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</si>
  <si>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</si>
  <si>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</si>
  <si>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</si>
  <si>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</si>
  <si>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</si>
  <si>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</si>
  <si>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</si>
  <si>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</si>
  <si>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</si>
  <si>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</si>
  <si>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</si>
  <si>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</si>
  <si>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</si>
  <si>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</si>
  <si>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</si>
  <si>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</si>
  <si>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</si>
  <si>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</si>
  <si>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</si>
  <si>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</si>
  <si>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</si>
  <si>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</si>
  <si>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</si>
  <si>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</si>
  <si>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</si>
  <si>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</si>
  <si>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</si>
  <si>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</si>
  <si>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</si>
  <si>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</si>
  <si>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</si>
  <si>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</si>
  <si>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</si>
  <si>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</si>
  <si>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</si>
  <si>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</si>
  <si>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</si>
  <si>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</si>
  <si>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</si>
  <si>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</si>
  <si>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</si>
  <si>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</si>
  <si>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</si>
  <si>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</si>
  <si>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</si>
  <si>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</si>
  <si>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</si>
  <si>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</si>
  <si>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</si>
  <si>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</si>
  <si>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</si>
  <si>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</si>
  <si>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</si>
  <si>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</si>
  <si>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</si>
  <si>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</si>
  <si>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</si>
  <si>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</si>
  <si>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</si>
  <si>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</si>
  <si>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</si>
  <si>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</si>
  <si>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</si>
  <si>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</si>
  <si>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</si>
  <si>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</si>
  <si>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</si>
  <si>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</si>
  <si>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</si>
  <si>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</si>
  <si>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</si>
  <si>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</si>
  <si>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</si>
  <si>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</si>
  <si>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</si>
  <si>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</si>
  <si>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</si>
  <si>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</si>
  <si>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</si>
  <si>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</si>
  <si>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</si>
  <si>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</si>
  <si>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</si>
  <si>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</si>
  <si>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</si>
  <si>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</si>
  <si>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</si>
  <si>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</si>
  <si>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</si>
  <si>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</si>
  <si>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</si>
  <si>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</si>
  <si>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</si>
  <si>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</si>
  <si>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</si>
  <si>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</si>
  <si>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</si>
  <si>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</si>
  <si>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</si>
  <si>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</si>
  <si>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</si>
  <si>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</si>
  <si>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</si>
  <si>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</si>
  <si>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</si>
  <si>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</si>
  <si>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</si>
  <si>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</si>
  <si>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</si>
  <si>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</si>
  <si>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</si>
  <si>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</si>
  <si>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</si>
  <si>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</si>
  <si>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</si>
  <si>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</si>
  <si>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</si>
  <si>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</si>
  <si>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</si>
  <si>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</si>
  <si>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</si>
  <si>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</si>
  <si>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</si>
  <si>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</si>
  <si>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</si>
  <si>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</si>
  <si>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</si>
  <si>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</si>
  <si>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</si>
  <si>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</si>
  <si>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</si>
  <si>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</si>
  <si>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</si>
  <si>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</si>
  <si>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</si>
  <si>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</si>
  <si>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</si>
  <si>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</si>
  <si>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</si>
  <si>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</si>
  <si>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</si>
  <si>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</si>
  <si>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</si>
  <si>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</si>
  <si>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</si>
  <si>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</si>
  <si>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</si>
  <si>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</si>
  <si>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</si>
  <si>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</si>
  <si>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</si>
  <si>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</si>
  <si>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</si>
  <si>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</si>
  <si>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</si>
  <si>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</si>
  <si>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</si>
  <si>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</si>
  <si>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</si>
  <si>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</si>
  <si>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</si>
  <si>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</si>
  <si>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</si>
  <si>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</si>
  <si>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</si>
  <si>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</si>
  <si>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</si>
  <si>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</si>
  <si>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</si>
  <si>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</si>
  <si>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</si>
  <si>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</si>
  <si>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</si>
  <si>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</si>
  <si>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</si>
  <si>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</si>
  <si>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</si>
  <si>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</si>
  <si>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</si>
  <si>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</si>
  <si>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</si>
  <si>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</si>
  <si>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</si>
  <si>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</si>
  <si>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</si>
  <si>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</si>
  <si>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</si>
  <si>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</si>
  <si>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</si>
  <si>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</si>
  <si>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</si>
  <si>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</si>
  <si>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</si>
  <si>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</si>
  <si>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</si>
  <si>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</si>
  <si>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</si>
  <si>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</si>
  <si>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</si>
  <si>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</si>
  <si>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</si>
  <si>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</si>
  <si>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</si>
  <si>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</si>
  <si>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</si>
  <si>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</si>
  <si>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</si>
  <si>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</si>
  <si>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</si>
  <si>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</si>
  <si>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</si>
  <si>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</si>
  <si>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</si>
  <si>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</si>
  <si>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</si>
  <si>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</si>
  <si>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</si>
  <si>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</si>
  <si>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</si>
  <si>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</si>
  <si>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</si>
  <si>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</si>
  <si>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</si>
  <si>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</si>
  <si>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</si>
  <si>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</si>
  <si>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</si>
  <si>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</si>
  <si>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</si>
  <si>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</si>
  <si>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</si>
  <si>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</si>
  <si>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</si>
  <si>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</si>
  <si>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</si>
  <si>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</si>
  <si>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</si>
  <si>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</si>
  <si>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</si>
  <si>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</si>
  <si>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</si>
  <si>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</si>
  <si>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</si>
  <si>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</si>
  <si>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</si>
  <si>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</si>
  <si>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</si>
  <si>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</si>
  <si>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</si>
  <si>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</si>
  <si>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</si>
  <si>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</si>
  <si>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</si>
  <si>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</si>
  <si>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</si>
  <si>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</si>
  <si>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</si>
  <si>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</si>
  <si>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</si>
  <si>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</si>
  <si>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</si>
  <si>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</si>
  <si>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</si>
  <si>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</si>
  <si>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</si>
  <si>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</si>
  <si>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</si>
  <si>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</si>
  <si>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</si>
  <si>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</si>
  <si>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</si>
  <si>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</si>
  <si>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</si>
  <si>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</si>
  <si>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</si>
  <si>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</si>
  <si>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</si>
  <si>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</si>
  <si>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</si>
  <si>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</si>
  <si>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</si>
  <si>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</si>
  <si>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</si>
  <si>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</si>
  <si>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</si>
  <si>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</si>
  <si>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</si>
  <si>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</si>
  <si>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</si>
  <si>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</si>
  <si>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</si>
  <si>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</si>
  <si>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</si>
  <si>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</si>
  <si>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</si>
  <si>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</si>
  <si>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</si>
  <si>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</si>
  <si>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</si>
  <si>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</si>
  <si>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</si>
  <si>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</si>
  <si>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</si>
  <si>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</si>
  <si>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</si>
  <si>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</si>
  <si>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</si>
  <si>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</si>
  <si>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</si>
  <si>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</si>
  <si>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</si>
  <si>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</si>
  <si>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</si>
  <si>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</si>
  <si>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</si>
  <si>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</si>
  <si>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</si>
  <si>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</si>
  <si>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</si>
  <si>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</si>
  <si>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</si>
  <si>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</si>
  <si>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</si>
  <si>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</si>
  <si>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</si>
  <si>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</si>
  <si>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</si>
  <si>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</si>
  <si>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</si>
  <si>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</si>
  <si>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</si>
  <si>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</si>
  <si>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</si>
  <si>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</si>
  <si>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</si>
  <si>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</si>
  <si>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</si>
  <si>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</si>
  <si>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</si>
  <si>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</si>
  <si>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</si>
  <si>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</si>
  <si>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</si>
  <si>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</si>
  <si>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</si>
  <si>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</si>
  <si>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</si>
  <si>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</si>
  <si>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</si>
  <si>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</si>
  <si>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</si>
  <si>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</si>
  <si>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</si>
  <si>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</si>
  <si>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</si>
  <si>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</si>
  <si>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</si>
  <si>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</si>
  <si>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</si>
  <si>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</si>
  <si>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</si>
  <si>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</si>
  <si>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</si>
  <si>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</si>
  <si>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</si>
  <si>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</si>
  <si>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</si>
  <si>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</si>
  <si>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</si>
  <si>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</si>
  <si>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</si>
  <si>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</si>
  <si>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</si>
  <si>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</si>
  <si>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</si>
  <si>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</si>
  <si>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</si>
  <si>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</si>
  <si>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</si>
  <si>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</si>
  <si>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</si>
  <si>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</si>
  <si>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</si>
  <si>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</si>
  <si>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</si>
  <si>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</si>
  <si>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</si>
  <si>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</si>
  <si>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</si>
  <si>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</si>
  <si>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</si>
  <si>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</si>
  <si>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</si>
  <si>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</si>
  <si>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</si>
  <si>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</si>
  <si>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</si>
  <si>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</si>
  <si>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</si>
  <si>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</si>
  <si>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</si>
  <si>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</si>
  <si>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</si>
  <si>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</si>
  <si>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</si>
  <si>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</si>
  <si>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</si>
  <si>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</si>
  <si>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</si>
  <si>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</si>
  <si>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</si>
  <si>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</si>
  <si>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</si>
  <si>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</si>
  <si>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</si>
  <si>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</si>
  <si>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</si>
  <si>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</si>
  <si>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</si>
  <si>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</si>
  <si>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</si>
  <si>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</si>
  <si>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</si>
  <si>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</si>
  <si>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</si>
  <si>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</si>
  <si>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</si>
  <si>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</si>
  <si>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</si>
  <si>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</si>
  <si>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</si>
  <si>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</si>
  <si>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</si>
  <si>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</si>
  <si>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</si>
  <si>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</si>
  <si>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</si>
  <si>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</si>
  <si>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</si>
  <si>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</si>
  <si>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</si>
  <si>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</si>
  <si>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</si>
  <si>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</si>
  <si>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</si>
  <si>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</si>
  <si>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</si>
  <si>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</si>
  <si>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</si>
  <si>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</si>
  <si>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</si>
  <si>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</si>
  <si>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</si>
  <si>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</si>
  <si>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</si>
  <si>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</si>
  <si>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</si>
  <si>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</si>
  <si>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</si>
  <si>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</si>
  <si>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</si>
  <si>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</si>
  <si>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</si>
  <si>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</si>
  <si>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</si>
  <si>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</si>
  <si>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</si>
  <si>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</si>
  <si>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</si>
  <si>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</si>
  <si>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</si>
  <si>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</si>
  <si>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</si>
  <si>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</si>
  <si>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</si>
  <si>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</si>
  <si>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</si>
  <si>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</si>
  <si>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</si>
  <si>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</si>
  <si>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</si>
  <si>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</si>
  <si>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</si>
  <si>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</si>
  <si>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</si>
  <si>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</si>
  <si>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</si>
  <si>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</si>
  <si>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</si>
  <si>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</si>
  <si>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</si>
  <si>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</si>
  <si>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</si>
  <si>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</si>
  <si>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</si>
  <si>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</si>
  <si>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</si>
  <si>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</si>
  <si>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</si>
  <si>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</si>
  <si>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</si>
  <si>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</si>
  <si>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</si>
  <si>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</si>
  <si>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</si>
  <si>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</si>
  <si>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</si>
  <si>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</si>
  <si>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</si>
  <si>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</si>
  <si>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</si>
  <si>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</si>
  <si>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</si>
  <si>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</si>
  <si>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</si>
  <si>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</si>
  <si>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</si>
  <si>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</si>
  <si>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</si>
  <si>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</si>
  <si>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</si>
  <si>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</si>
  <si>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</si>
  <si>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</si>
  <si>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</si>
  <si>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</si>
  <si>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</si>
  <si>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</si>
  <si>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</si>
  <si>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</si>
  <si>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</si>
  <si>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</si>
  <si>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</si>
  <si>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</si>
  <si>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</si>
  <si>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</si>
  <si>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</si>
  <si>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</si>
  <si>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</si>
  <si>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</si>
  <si>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</si>
  <si>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</si>
  <si>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</si>
  <si>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</si>
  <si>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</si>
  <si>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</si>
  <si>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</si>
  <si>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</si>
  <si>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</si>
  <si>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</si>
  <si>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</si>
  <si>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</si>
  <si>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</si>
  <si>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</si>
  <si>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</si>
  <si>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</si>
  <si>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</si>
  <si>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</si>
  <si>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</si>
  <si>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</si>
  <si>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</si>
  <si>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</si>
  <si>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</si>
  <si>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</si>
  <si>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</si>
  <si>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</si>
  <si>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</si>
  <si>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</si>
  <si>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</si>
  <si>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</si>
  <si>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</si>
  <si>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</si>
  <si>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</si>
  <si>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</si>
  <si>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</si>
  <si>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</si>
  <si>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</si>
  <si>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</si>
  <si>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</si>
  <si>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</si>
  <si>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</si>
  <si>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</si>
  <si>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</si>
  <si>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</si>
  <si>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</si>
  <si>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</si>
  <si>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</si>
  <si>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</si>
  <si>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</si>
  <si>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</si>
  <si>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</si>
  <si>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</si>
  <si>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</si>
  <si>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</si>
  <si>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</si>
  <si>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</si>
  <si>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</si>
  <si>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</si>
  <si>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</si>
  <si>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</si>
  <si>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</si>
  <si>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</si>
  <si>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</si>
  <si>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</si>
  <si>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</si>
  <si>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</si>
  <si>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</si>
  <si>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</si>
  <si>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</si>
  <si>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</si>
  <si>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</si>
  <si>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</si>
  <si>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</si>
  <si>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</si>
  <si>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</si>
  <si>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</si>
  <si>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</si>
  <si>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</si>
  <si>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</si>
  <si>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</si>
  <si>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</si>
  <si>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</si>
  <si>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</si>
  <si>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</si>
  <si>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</si>
  <si>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</si>
  <si>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</si>
  <si>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</si>
  <si>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</si>
  <si>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</si>
  <si>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</si>
  <si>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</si>
  <si>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</si>
  <si>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</si>
  <si>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</si>
  <si>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</si>
  <si>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</si>
  <si>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</si>
  <si>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</si>
  <si>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</si>
  <si>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</si>
  <si>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</si>
  <si>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</si>
  <si>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</si>
  <si>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</si>
  <si>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</si>
  <si>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</si>
  <si>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</si>
  <si>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</si>
  <si>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</si>
  <si>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</si>
  <si>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</si>
  <si>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</si>
  <si>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</si>
  <si>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</si>
  <si>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</si>
  <si>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</si>
  <si>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</si>
  <si>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</si>
  <si>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</si>
  <si>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</si>
  <si>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</si>
  <si>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</si>
  <si>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</si>
  <si>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</si>
  <si>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</si>
  <si>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</si>
  <si>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</si>
  <si>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</si>
  <si>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</si>
  <si>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</si>
  <si>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</si>
  <si>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</si>
  <si>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</si>
  <si>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</si>
  <si>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</si>
  <si>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</si>
  <si>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</si>
  <si>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</si>
  <si>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</si>
  <si>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</si>
  <si>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</si>
  <si>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</si>
  <si>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</si>
  <si>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</si>
  <si>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</si>
  <si>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</si>
  <si>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</si>
  <si>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</si>
  <si>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</si>
  <si>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</si>
  <si>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</si>
  <si>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</si>
  <si>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</si>
  <si>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</si>
  <si>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</si>
  <si>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</si>
  <si>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</si>
  <si>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</si>
  <si>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</si>
  <si>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</si>
  <si>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</si>
  <si>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</si>
  <si>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</si>
  <si>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</si>
  <si>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</si>
  <si>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</si>
  <si>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</si>
  <si>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</si>
  <si>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</si>
  <si>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</si>
  <si>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</si>
  <si>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</si>
  <si>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</si>
  <si>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</si>
  <si>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</si>
  <si>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</si>
  <si>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</si>
  <si>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</si>
  <si>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</si>
  <si>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</si>
  <si>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</si>
  <si>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</si>
  <si>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</si>
  <si>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</si>
  <si>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</si>
  <si>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</si>
  <si>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</si>
  <si>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</si>
  <si>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</si>
  <si>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</si>
  <si>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</si>
  <si>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</si>
  <si>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</si>
  <si>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</si>
  <si>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</si>
  <si>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</si>
  <si>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</si>
  <si>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</si>
  <si>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</si>
  <si>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</si>
  <si>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</si>
  <si>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</si>
  <si>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</si>
  <si>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</si>
  <si>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</si>
  <si>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</si>
  <si>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</si>
  <si>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</si>
  <si>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</si>
  <si>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</si>
  <si>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</si>
  <si>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</si>
  <si>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</si>
  <si>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</si>
  <si>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</si>
  <si>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</si>
  <si>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</si>
  <si>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</si>
  <si>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</si>
  <si>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</si>
  <si>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</si>
  <si>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</si>
  <si>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</si>
  <si>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</si>
  <si>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</si>
  <si>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</si>
  <si>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</si>
  <si>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</si>
  <si>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</si>
  <si>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</si>
  <si>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</si>
  <si>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</si>
  <si>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</si>
  <si>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</si>
  <si>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</si>
  <si>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</si>
  <si>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</si>
  <si>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</si>
  <si>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</si>
  <si>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</si>
  <si>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</si>
  <si>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</si>
  <si>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</si>
  <si>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</si>
  <si>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</si>
  <si>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</si>
  <si>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</si>
  <si>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</si>
  <si>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</si>
  <si>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</si>
  <si>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</si>
  <si>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</si>
  <si>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</si>
  <si>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</si>
  <si>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</si>
  <si>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</si>
  <si>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</si>
  <si>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</si>
  <si>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</si>
  <si>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</si>
  <si>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</si>
  <si>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</si>
  <si>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</si>
  <si>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</si>
  <si>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</si>
  <si>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</si>
  <si>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</si>
  <si>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</si>
  <si>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</si>
  <si>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</si>
  <si>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</si>
  <si>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</si>
  <si>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</si>
  <si>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</si>
  <si>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</si>
  <si>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</si>
  <si>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</si>
  <si>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</si>
  <si>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</si>
  <si>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</si>
  <si>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</si>
  <si>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</si>
  <si>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</si>
  <si>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</si>
  <si>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</si>
  <si>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</si>
  <si>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</si>
  <si>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</si>
  <si>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</si>
  <si>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</si>
  <si>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</si>
  <si>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</si>
  <si>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</si>
  <si>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</si>
  <si>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</si>
  <si>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</si>
  <si>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</si>
  <si>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</si>
  <si>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</si>
  <si>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</si>
  <si>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</si>
  <si>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</si>
  <si>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</si>
  <si>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</si>
  <si>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</si>
  <si>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</si>
  <si>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</si>
  <si>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</si>
  <si>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</si>
  <si>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</si>
  <si>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</si>
  <si>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</si>
  <si>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</si>
  <si>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</si>
  <si>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</si>
  <si>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</si>
  <si>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</si>
  <si>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</si>
  <si>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</si>
  <si>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</si>
  <si>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</si>
  <si>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</si>
  <si>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</si>
  <si>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</si>
  <si>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</si>
  <si>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</si>
  <si>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</si>
  <si>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</si>
  <si>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</si>
  <si>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</si>
  <si>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</si>
  <si>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</si>
  <si>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</si>
  <si>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</si>
  <si>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</si>
  <si>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</si>
  <si>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</si>
  <si>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</si>
  <si>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</si>
  <si>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</si>
  <si>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</si>
  <si>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</si>
  <si>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</si>
  <si>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</si>
  <si>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</si>
  <si>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</si>
  <si>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</si>
  <si>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</si>
  <si>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</si>
  <si>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</si>
  <si>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</si>
  <si>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</si>
  <si>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</si>
  <si>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</si>
  <si>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</si>
  <si>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</si>
  <si>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</si>
  <si>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</si>
  <si>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</si>
  <si>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</si>
  <si>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</si>
  <si>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</si>
  <si>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</si>
  <si>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</si>
  <si>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</si>
  <si>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</si>
  <si>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</si>
  <si>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</si>
  <si>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</si>
  <si>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</si>
  <si>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</si>
  <si>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</si>
  <si>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</si>
  <si>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</si>
  <si>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</si>
  <si>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</si>
  <si>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</si>
  <si>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</si>
  <si>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</si>
  <si>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</si>
  <si>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</si>
  <si>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</si>
  <si>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</si>
  <si>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</si>
  <si>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</si>
  <si>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</si>
  <si>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</si>
  <si>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</si>
  <si>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</si>
  <si>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</si>
  <si>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</si>
  <si>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</si>
  <si>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</si>
  <si>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</si>
  <si>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</si>
  <si>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</si>
  <si>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</si>
  <si>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</si>
  <si>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</si>
  <si>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</si>
  <si>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</si>
  <si>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</si>
  <si>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</si>
  <si>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</si>
  <si>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</si>
  <si>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</si>
  <si>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</si>
  <si>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</si>
  <si>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</si>
  <si>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</si>
  <si>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</si>
  <si>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</si>
  <si>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</si>
  <si>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</si>
  <si>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</si>
  <si>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</si>
  <si>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</si>
  <si>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</si>
  <si>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</si>
  <si>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</si>
  <si>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</si>
  <si>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</si>
  <si>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</si>
  <si>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</si>
  <si>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</si>
  <si>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</si>
  <si>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</si>
  <si>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</si>
  <si>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</si>
  <si>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</si>
  <si>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</si>
  <si>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</si>
  <si>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</si>
  <si>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</si>
  <si>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</si>
  <si>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</si>
  <si>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</si>
  <si>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</si>
  <si>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</si>
  <si>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</si>
  <si>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</si>
  <si>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</si>
  <si>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</si>
  <si>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</si>
  <si>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</si>
  <si>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</si>
  <si>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</si>
  <si>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</si>
  <si>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</si>
  <si>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</si>
  <si>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</si>
  <si>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</si>
  <si>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</si>
  <si>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</si>
  <si>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</si>
  <si>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</si>
  <si>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</si>
  <si>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</si>
  <si>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</si>
  <si>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</si>
  <si>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</si>
  <si>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</si>
  <si>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</si>
  <si>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</si>
  <si>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</si>
  <si>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</si>
  <si>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</si>
  <si>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</si>
  <si>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</si>
  <si>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</si>
  <si>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</si>
  <si>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</si>
  <si>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</si>
  <si>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</si>
  <si>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</si>
  <si>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</si>
  <si>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</si>
  <si>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</si>
  <si>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</si>
  <si>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</si>
  <si>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</si>
  <si>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</si>
  <si>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</si>
  <si>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</si>
  <si>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</si>
  <si>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</si>
  <si>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</si>
  <si>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</si>
  <si>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</si>
  <si>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</si>
  <si>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</si>
  <si>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</si>
  <si>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</si>
  <si>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</si>
  <si>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</si>
  <si>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</si>
  <si>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</si>
  <si>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</si>
  <si>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</si>
  <si>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</si>
  <si>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</si>
  <si>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</si>
  <si>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</si>
  <si>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</si>
  <si>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</si>
  <si>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</si>
  <si>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</si>
  <si>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</si>
  <si>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</si>
  <si>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</si>
  <si>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</si>
  <si>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</si>
  <si>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</si>
  <si>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</si>
  <si>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</si>
  <si>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</si>
  <si>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</si>
  <si>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</si>
  <si>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</si>
  <si>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</si>
  <si>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</si>
  <si>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</si>
  <si>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</si>
  <si>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</si>
  <si>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</si>
  <si>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</si>
  <si>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</si>
  <si>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</si>
  <si>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</si>
  <si>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</si>
  <si>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</si>
  <si>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</si>
  <si>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</si>
  <si>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</si>
  <si>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</si>
  <si>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</si>
  <si>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</si>
  <si>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</si>
  <si>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</si>
  <si>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</si>
  <si>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</si>
  <si>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</si>
  <si>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</si>
  <si>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</si>
  <si>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</si>
  <si>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</si>
  <si>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</si>
  <si>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</si>
  <si>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</si>
  <si>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</si>
  <si>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</si>
  <si>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</si>
  <si>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</si>
  <si>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</si>
  <si>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</si>
  <si>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</si>
  <si>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</si>
  <si>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</si>
  <si>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</si>
  <si>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</si>
  <si>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</si>
  <si>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</si>
  <si>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</si>
  <si>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</si>
  <si>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</si>
  <si>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</si>
  <si>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</si>
  <si>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</si>
  <si>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</si>
  <si>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</si>
  <si>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</si>
  <si>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</si>
  <si>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</si>
  <si>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</si>
  <si>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</si>
  <si>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</si>
  <si>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</si>
  <si>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</si>
  <si>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</si>
  <si>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</si>
  <si>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</si>
  <si>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</si>
  <si>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</si>
  <si>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</si>
  <si>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</si>
  <si>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</si>
  <si>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</si>
  <si>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</si>
  <si>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</si>
  <si>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</si>
  <si>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</si>
  <si>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</si>
  <si>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</si>
  <si>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</si>
  <si>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</si>
  <si>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</si>
  <si>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</si>
  <si>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</si>
  <si>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</si>
  <si>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</si>
  <si>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</si>
  <si>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</si>
  <si>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</si>
  <si>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</si>
  <si>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</si>
  <si>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</si>
  <si>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</si>
  <si>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</si>
  <si>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</si>
  <si>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</si>
  <si>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</si>
  <si>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</si>
  <si>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</si>
  <si>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</si>
  <si>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</si>
  <si>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</si>
  <si>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</si>
  <si>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</si>
  <si>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</si>
  <si>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</si>
  <si>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</si>
  <si>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</si>
  <si>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</si>
  <si>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</si>
  <si>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</si>
  <si>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</si>
  <si>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</si>
  <si>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</si>
  <si>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</si>
  <si>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</si>
  <si>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</si>
  <si>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</si>
  <si>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</si>
  <si>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</si>
  <si>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</si>
  <si>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</si>
  <si>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</si>
  <si>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</si>
  <si>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</si>
  <si>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</si>
  <si>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</si>
  <si>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</si>
  <si>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</si>
  <si>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</si>
  <si>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</si>
  <si>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</si>
  <si>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</si>
  <si>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</si>
  <si>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</si>
  <si>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</si>
  <si>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</si>
  <si>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</si>
  <si>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</si>
  <si>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</si>
  <si>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</si>
  <si>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</si>
  <si>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</si>
  <si>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</si>
  <si>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</si>
  <si>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</si>
  <si>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</si>
  <si>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</si>
  <si>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</si>
  <si>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</si>
  <si>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</si>
  <si>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</si>
  <si>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</si>
  <si>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</si>
  <si>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</si>
  <si>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</si>
  <si>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</si>
  <si>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</si>
  <si>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</si>
  <si>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</si>
  <si>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</si>
  <si>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</si>
  <si>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</si>
  <si>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</si>
  <si>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</si>
  <si>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</si>
  <si>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</si>
  <si>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</si>
  <si>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</si>
  <si>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</si>
  <si>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</si>
  <si>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</si>
  <si>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</si>
  <si>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</si>
  <si>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</si>
  <si>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</si>
  <si>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</si>
  <si>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</si>
  <si>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</si>
  <si>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</si>
  <si>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</si>
  <si>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</si>
  <si>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</si>
  <si>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</si>
  <si>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</si>
  <si>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</si>
  <si>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</si>
  <si>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</si>
  <si>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</si>
  <si>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</si>
  <si>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</si>
  <si>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</si>
  <si>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</si>
  <si>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</si>
  <si>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</si>
  <si>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</si>
  <si>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</si>
  <si>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</si>
  <si>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</si>
  <si>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</si>
  <si>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</si>
  <si>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</si>
  <si>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</si>
  <si>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</si>
  <si>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</si>
  <si>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</si>
  <si>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</si>
  <si>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</si>
  <si>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</si>
  <si>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</si>
  <si>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</si>
  <si>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</si>
  <si>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</si>
  <si>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</si>
  <si>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</si>
  <si>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</si>
  <si>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</si>
  <si>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</si>
  <si>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</si>
  <si>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</si>
  <si>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</si>
  <si>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</si>
  <si>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</si>
  <si>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</si>
  <si>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</si>
  <si>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</si>
  <si>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</si>
  <si>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</si>
  <si>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</si>
  <si>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</si>
  <si>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</si>
  <si>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</si>
  <si>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</si>
  <si>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</si>
  <si>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</si>
  <si>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</si>
  <si>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</si>
  <si>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</si>
  <si>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</si>
  <si>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</si>
  <si>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</si>
  <si>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</si>
  <si>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</si>
  <si>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</si>
  <si>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</si>
  <si>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</si>
  <si>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</si>
  <si>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</si>
  <si>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</si>
  <si>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</si>
  <si>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</si>
  <si>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</si>
  <si>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</si>
  <si>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</si>
  <si>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</si>
  <si>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</si>
  <si>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</si>
  <si>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</si>
  <si>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</si>
  <si>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</si>
  <si>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</si>
  <si>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</si>
  <si>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</si>
  <si>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</si>
  <si>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</si>
  <si>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</si>
  <si>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</si>
  <si>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</si>
  <si>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</si>
  <si>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</si>
  <si>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</si>
  <si>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</si>
  <si>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</si>
  <si>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</si>
  <si>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</si>
  <si>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</si>
  <si>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</si>
  <si>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</si>
  <si>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</si>
  <si>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</si>
  <si>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</si>
  <si>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</si>
  <si>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</si>
  <si>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</si>
  <si>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</si>
  <si>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</si>
  <si>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</si>
  <si>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</si>
  <si>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</si>
  <si>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</si>
  <si>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</si>
  <si>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</si>
  <si>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</si>
  <si>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</si>
  <si>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</si>
  <si>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</si>
  <si>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</si>
  <si>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</si>
  <si>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</si>
  <si>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</si>
  <si>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</si>
  <si>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</si>
  <si>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</si>
  <si>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</si>
  <si>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</si>
  <si>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</si>
  <si>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</si>
  <si>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</si>
  <si>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</si>
  <si>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</si>
  <si>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</si>
  <si>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</si>
  <si>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</si>
  <si>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</si>
  <si>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</si>
  <si>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</si>
  <si>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</si>
  <si>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</si>
  <si>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</si>
  <si>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</si>
  <si>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</si>
  <si>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</si>
  <si>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</si>
  <si>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</si>
  <si>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</si>
  <si>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</si>
  <si>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</si>
  <si>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</si>
  <si>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</si>
  <si>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</si>
  <si>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</si>
  <si>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</si>
  <si>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</si>
  <si>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</si>
  <si>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</si>
  <si>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</si>
  <si>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</si>
  <si>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</si>
  <si>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</si>
  <si>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</si>
  <si>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</si>
  <si>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</si>
  <si>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</si>
  <si>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</si>
  <si>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</si>
  <si>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</si>
  <si>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</si>
  <si>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</si>
  <si>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</si>
  <si>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</si>
  <si>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</si>
  <si>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</si>
  <si>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</si>
  <si>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</si>
  <si>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</si>
  <si>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</si>
  <si>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</si>
  <si>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</si>
  <si>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</si>
  <si>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</si>
  <si>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</si>
  <si>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</si>
  <si>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</si>
  <si>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</si>
  <si>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</si>
  <si>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</si>
  <si>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</si>
  <si>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</si>
  <si>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</si>
  <si>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</si>
  <si>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</si>
  <si>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</si>
  <si>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</si>
  <si>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</si>
  <si>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</si>
  <si>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</si>
  <si>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</si>
  <si>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</si>
  <si>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</si>
  <si>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</si>
  <si>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</si>
  <si>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</si>
  <si>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</si>
  <si>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</si>
  <si>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</si>
  <si>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</si>
  <si>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</si>
  <si>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</si>
  <si>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</si>
  <si>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</si>
  <si>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</si>
  <si>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</si>
  <si>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</si>
  <si>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</si>
  <si>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</si>
  <si>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</si>
  <si>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</si>
  <si>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</si>
  <si>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</si>
  <si>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</si>
  <si>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</si>
  <si>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</si>
  <si>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</si>
  <si>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</si>
  <si>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</si>
  <si>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</si>
  <si>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</si>
  <si>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</si>
  <si>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</si>
  <si>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</si>
  <si>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</si>
  <si>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</si>
  <si>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</si>
  <si>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</si>
  <si>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</si>
  <si>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</si>
  <si>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</si>
  <si>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</si>
  <si>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</si>
  <si>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</si>
  <si>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</si>
  <si>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</si>
  <si>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</si>
  <si>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</si>
  <si>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</si>
  <si>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</si>
  <si>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</si>
  <si>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</si>
  <si>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</si>
  <si>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</si>
  <si>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</si>
  <si>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</si>
  <si>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</si>
  <si>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</si>
  <si>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</si>
  <si>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</si>
  <si>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</si>
  <si>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</si>
  <si>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</si>
  <si>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</si>
  <si>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</si>
  <si>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</si>
  <si>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</si>
  <si>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</si>
  <si>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</si>
  <si>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</si>
  <si>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</si>
  <si>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</si>
  <si>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</si>
  <si>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</si>
  <si>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</si>
  <si>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</si>
  <si>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</si>
  <si>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</si>
  <si>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</si>
  <si>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</si>
  <si>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</si>
  <si>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</si>
  <si>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</si>
  <si>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</si>
  <si>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</si>
  <si>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</si>
  <si>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</si>
  <si>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</si>
  <si>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</si>
  <si>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</si>
  <si>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</si>
  <si>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</si>
  <si>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</si>
  <si>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</si>
  <si>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</si>
  <si>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</si>
  <si>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</si>
  <si>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</si>
  <si>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</si>
  <si>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</si>
  <si>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</si>
  <si>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</si>
  <si>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</si>
  <si>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</si>
  <si>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</si>
  <si>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</si>
  <si>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</si>
  <si>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</si>
  <si>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</si>
  <si>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</si>
  <si>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</si>
  <si>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</si>
  <si>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</si>
  <si>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</si>
  <si>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</si>
  <si>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</si>
  <si>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</si>
  <si>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</si>
  <si>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</si>
  <si>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</si>
  <si>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</si>
  <si>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</si>
  <si>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</si>
  <si>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</si>
  <si>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</si>
  <si>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</si>
  <si>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</si>
  <si>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</si>
  <si>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</si>
  <si>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</si>
  <si>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</si>
  <si>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</si>
  <si>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</si>
  <si>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</si>
  <si>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</si>
  <si>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</si>
  <si>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</si>
  <si>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</si>
  <si>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</si>
  <si>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</si>
  <si>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</si>
  <si>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</si>
  <si>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</si>
  <si>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</si>
  <si>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</si>
  <si>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</si>
  <si>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</si>
  <si>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</si>
  <si>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</si>
  <si>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</si>
  <si>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</si>
  <si>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</si>
  <si>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</si>
  <si>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</si>
  <si>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</si>
  <si>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</si>
  <si>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</si>
  <si>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</si>
  <si>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</si>
  <si>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</si>
  <si>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</si>
  <si>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</si>
  <si>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</si>
  <si>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</si>
  <si>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</si>
  <si>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</si>
  <si>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</si>
  <si>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</si>
  <si>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</si>
  <si>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</si>
  <si>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</si>
  <si>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</si>
  <si>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</si>
  <si>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</si>
  <si>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</si>
  <si>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</si>
  <si>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</si>
  <si>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</si>
  <si>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</si>
  <si>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</si>
  <si>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</si>
  <si>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</si>
  <si>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</si>
  <si>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</si>
  <si>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</si>
  <si>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</si>
  <si>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</si>
  <si>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</si>
  <si>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</si>
  <si>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</si>
  <si>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</si>
  <si>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</si>
  <si>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</si>
  <si>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</si>
  <si>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</si>
  <si>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</si>
  <si>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</si>
  <si>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</si>
  <si>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</si>
  <si>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</si>
  <si>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</si>
  <si>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</si>
  <si>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</si>
  <si>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</si>
  <si>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</si>
  <si>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</si>
  <si>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</si>
  <si>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</si>
  <si>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</si>
  <si>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</si>
  <si>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</si>
  <si>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</si>
  <si>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</si>
  <si>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</si>
  <si>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</si>
  <si>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</si>
  <si>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</si>
  <si>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</si>
  <si>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</si>
  <si>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</si>
  <si>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</si>
  <si>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</si>
  <si>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</si>
  <si>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</si>
  <si>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</si>
  <si>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</si>
  <si>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</si>
  <si>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</si>
  <si>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</si>
  <si>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</si>
  <si>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</si>
  <si>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</si>
  <si>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</si>
  <si>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</si>
  <si>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</si>
  <si>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</si>
  <si>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</si>
  <si>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</si>
  <si>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</si>
  <si>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</si>
  <si>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</si>
  <si>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</si>
  <si>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</si>
  <si>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</si>
  <si>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</si>
  <si>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</si>
  <si>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</si>
  <si>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</si>
  <si>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</si>
  <si>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</si>
  <si>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</si>
  <si>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</si>
  <si>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</si>
  <si>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</si>
  <si>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</si>
  <si>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</si>
  <si>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</si>
  <si>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</si>
  <si>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</si>
  <si>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</si>
  <si>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</si>
  <si>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</si>
  <si>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</si>
  <si>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</si>
  <si>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</si>
  <si>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</si>
  <si>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</si>
  <si>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</si>
  <si>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</si>
  <si>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</si>
  <si>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</si>
  <si>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</si>
  <si>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</si>
  <si>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</si>
  <si>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</si>
  <si>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</si>
  <si>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</si>
  <si>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</si>
  <si>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</si>
  <si>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</si>
  <si>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</si>
  <si>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</si>
  <si>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</si>
  <si>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</si>
  <si>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</si>
  <si>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</si>
  <si>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</si>
  <si>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</si>
  <si>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</si>
  <si>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</si>
  <si>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</si>
  <si>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</si>
  <si>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</si>
  <si>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</si>
  <si>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</si>
  <si>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</si>
  <si>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</si>
  <si>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</si>
  <si>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</si>
  <si>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</si>
  <si>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</si>
  <si>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</si>
  <si>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</si>
  <si>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</si>
  <si>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</si>
  <si>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</si>
  <si>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</si>
  <si>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</si>
  <si>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</si>
  <si>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</si>
  <si>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</si>
  <si>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</si>
  <si>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</si>
  <si>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</si>
  <si>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</si>
  <si>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</si>
  <si>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</si>
  <si>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</si>
  <si>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</si>
  <si>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</si>
  <si>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</si>
  <si>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</si>
  <si>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</si>
  <si>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</si>
  <si>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</si>
  <si>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</si>
  <si>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</si>
  <si>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</si>
  <si>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</si>
  <si>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</si>
  <si>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</si>
  <si>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</si>
  <si>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</si>
  <si>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</si>
  <si>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</si>
  <si>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</si>
  <si>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</si>
  <si>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</si>
  <si>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</si>
  <si>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</si>
  <si>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</si>
  <si>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</si>
  <si>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</si>
  <si>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</si>
  <si>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</si>
  <si>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</si>
  <si>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</si>
  <si>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</si>
  <si>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</si>
  <si>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</si>
  <si>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</si>
  <si>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</si>
  <si>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</si>
  <si>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</si>
  <si>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</si>
  <si>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</si>
  <si>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</si>
  <si>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</si>
  <si>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</si>
  <si>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</si>
  <si>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</si>
  <si>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</si>
  <si>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</si>
  <si>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</si>
  <si>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</si>
  <si>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</si>
  <si>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</si>
  <si>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</si>
  <si>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</si>
  <si>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</si>
  <si>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</si>
  <si>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</si>
  <si>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</si>
  <si>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</si>
  <si>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</si>
  <si>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</si>
  <si>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</si>
  <si>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</si>
  <si>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</si>
  <si>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</si>
  <si>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</si>
  <si>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</si>
  <si>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</si>
  <si>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</si>
  <si>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</si>
  <si>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</si>
  <si>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</si>
  <si>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</si>
  <si>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</si>
  <si>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</si>
  <si>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</si>
  <si>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</si>
  <si>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</si>
  <si>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</si>
  <si>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</si>
  <si>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</si>
  <si>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</si>
  <si>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</si>
  <si>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</si>
  <si>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</si>
  <si>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</si>
  <si>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</si>
  <si>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</si>
  <si>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</si>
  <si>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</si>
  <si>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</si>
  <si>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</si>
  <si>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</si>
  <si>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</si>
  <si>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</si>
  <si>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</si>
  <si>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</si>
  <si>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</si>
  <si>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</si>
  <si>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</si>
  <si>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</si>
  <si>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</si>
  <si>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</si>
  <si>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</si>
  <si>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</si>
  <si>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</si>
  <si>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</si>
  <si>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</si>
  <si>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</si>
  <si>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</si>
  <si>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</si>
  <si>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</si>
  <si>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</si>
  <si>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</si>
  <si>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</si>
  <si>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</si>
  <si>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</si>
  <si>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</si>
  <si>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</si>
  <si>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</si>
  <si>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</si>
  <si>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</si>
  <si>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</si>
  <si>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</si>
  <si>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</si>
  <si>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</si>
  <si>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</si>
  <si>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</si>
  <si>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</si>
  <si>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</si>
  <si>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</si>
  <si>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</si>
  <si>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</si>
  <si>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</si>
  <si>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</si>
  <si>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</si>
  <si>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</si>
  <si>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</si>
  <si>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</si>
  <si>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</si>
  <si>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</si>
  <si>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</si>
  <si>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</si>
  <si>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</si>
  <si>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</si>
  <si>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</si>
  <si>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</si>
  <si>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</si>
  <si>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</si>
  <si>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</si>
  <si>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</si>
  <si>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</si>
  <si>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</si>
  <si>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</si>
  <si>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</si>
  <si>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</si>
  <si>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</si>
  <si>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</si>
  <si>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</si>
  <si>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</si>
  <si>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</si>
  <si>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</si>
  <si>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</si>
  <si>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</si>
  <si>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</si>
  <si>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</si>
  <si>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</si>
  <si>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</si>
  <si>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</si>
  <si>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</si>
  <si>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</si>
  <si>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</si>
  <si>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</si>
  <si>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</si>
  <si>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</si>
  <si>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</si>
  <si>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</si>
  <si>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</si>
  <si>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</si>
  <si>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</si>
  <si>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</si>
  <si>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</si>
  <si>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</si>
  <si>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</si>
  <si>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</si>
  <si>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</si>
  <si>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</si>
  <si>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</si>
  <si>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</si>
  <si>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</si>
  <si>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</si>
  <si>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</si>
  <si>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</si>
  <si>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</si>
  <si>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</si>
  <si>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</si>
  <si>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</si>
  <si>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</si>
  <si>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</si>
  <si>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</si>
  <si>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</si>
  <si>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</si>
  <si>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</si>
  <si>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</si>
  <si>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</si>
  <si>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</si>
  <si>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</si>
  <si>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</si>
  <si>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</si>
  <si>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</si>
  <si>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</si>
  <si>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</si>
  <si>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</si>
  <si>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</si>
  <si>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</si>
  <si>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</si>
  <si>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</si>
  <si>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</si>
  <si>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</si>
  <si>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</si>
  <si>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</si>
  <si>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</si>
  <si>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</si>
  <si>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</si>
  <si>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</si>
  <si>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</si>
  <si>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</si>
  <si>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</si>
  <si>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</si>
  <si>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</si>
  <si>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</si>
  <si>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</si>
  <si>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</si>
  <si>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</si>
  <si>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</si>
  <si>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</si>
  <si>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</si>
  <si>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</si>
  <si>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</si>
  <si>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</si>
  <si>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</si>
  <si>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</si>
  <si>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</si>
  <si>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</si>
  <si>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</si>
  <si>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</si>
  <si>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</si>
  <si>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</si>
  <si>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</si>
  <si>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</si>
  <si>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</si>
  <si>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</si>
  <si>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</si>
  <si>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</si>
  <si>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</si>
  <si>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</si>
  <si>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</si>
  <si>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</si>
  <si>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</si>
  <si>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</si>
  <si>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</si>
  <si>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</si>
  <si>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</si>
  <si>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</si>
  <si>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</si>
  <si>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</si>
  <si>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</si>
  <si>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</si>
  <si>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</si>
  <si>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</si>
  <si>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</si>
  <si>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</si>
  <si>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</si>
  <si>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</si>
  <si>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</si>
  <si>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</si>
  <si>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</si>
  <si>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</si>
  <si>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</si>
  <si>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</si>
  <si>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</si>
  <si>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</si>
  <si>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</si>
  <si>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</si>
  <si>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</si>
  <si>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</si>
  <si>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</si>
  <si>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</si>
  <si>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</si>
  <si>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</si>
  <si>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</si>
  <si>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</si>
  <si>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</si>
  <si>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</si>
  <si>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</si>
  <si>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</si>
  <si>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</si>
  <si>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</si>
  <si>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</si>
  <si>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</si>
  <si>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</si>
  <si>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</si>
  <si>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</si>
  <si>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</si>
  <si>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</si>
  <si>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</si>
  <si>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</si>
  <si>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</si>
  <si>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</si>
  <si>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</si>
  <si>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</si>
  <si>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</si>
  <si>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</si>
  <si>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</si>
  <si>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</si>
  <si>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</si>
  <si>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</si>
  <si>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</si>
  <si>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</si>
  <si>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</si>
  <si>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</si>
  <si>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</si>
  <si>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</si>
  <si>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</si>
  <si>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</si>
  <si>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</si>
  <si>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</si>
  <si>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</si>
  <si>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</si>
  <si>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</si>
  <si>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</si>
  <si>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</si>
  <si>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</si>
  <si>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</si>
  <si>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</si>
  <si>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</si>
  <si>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</si>
  <si>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</si>
  <si>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</si>
  <si>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</si>
  <si>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</si>
  <si>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</si>
  <si>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</si>
  <si>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</si>
  <si>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</si>
  <si>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</si>
  <si>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</si>
  <si>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</si>
  <si>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</si>
  <si>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</si>
  <si>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</si>
  <si>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</si>
  <si>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</si>
  <si>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</si>
  <si>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</si>
  <si>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</si>
  <si>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</si>
  <si>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</si>
  <si>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</si>
  <si>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</si>
  <si>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</si>
  <si>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</si>
  <si>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</si>
  <si>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</si>
  <si>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</si>
  <si>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</si>
  <si>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</si>
  <si>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</si>
  <si>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</si>
  <si>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</si>
  <si>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</si>
  <si>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</si>
  <si>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</si>
  <si>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</si>
  <si>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</si>
  <si>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</si>
  <si>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</si>
  <si>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</si>
  <si>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</si>
  <si>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</si>
  <si>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</si>
  <si>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</si>
  <si>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</si>
  <si>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</si>
  <si>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</si>
  <si>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</si>
  <si>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</si>
  <si>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</si>
  <si>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</si>
  <si>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</si>
  <si>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</si>
  <si>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</si>
  <si>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</si>
  <si>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</si>
  <si>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</si>
  <si>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</si>
  <si>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</si>
  <si>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</si>
  <si>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</si>
  <si>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</si>
  <si>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</si>
  <si>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</si>
  <si>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</si>
  <si>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</si>
  <si>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</si>
  <si>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</si>
  <si>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</si>
  <si>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</si>
  <si>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</si>
  <si>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</si>
  <si>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</si>
  <si>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</si>
  <si>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</si>
  <si>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</si>
  <si>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</si>
  <si>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</si>
  <si>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</si>
  <si>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</si>
  <si>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</si>
  <si>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</si>
  <si>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</si>
  <si>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</si>
  <si>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</si>
  <si>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</si>
  <si>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</si>
  <si>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</si>
  <si>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</si>
  <si>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</si>
  <si>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</si>
  <si>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</si>
  <si>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</si>
  <si>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</si>
  <si>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</si>
  <si>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</si>
  <si>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</si>
  <si>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</si>
  <si>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</si>
  <si>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</si>
  <si>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</si>
  <si>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</si>
  <si>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</si>
  <si>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</si>
  <si>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</si>
  <si>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</si>
  <si>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</si>
  <si>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</si>
  <si>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</si>
  <si>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</si>
  <si>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</si>
  <si>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</si>
  <si>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</si>
  <si>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</si>
  <si>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</si>
  <si>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</si>
  <si>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</si>
  <si>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</si>
  <si>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</si>
  <si>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</si>
  <si>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</si>
  <si>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</si>
  <si>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</si>
  <si>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</si>
  <si>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</si>
  <si>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</si>
  <si>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</si>
  <si>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</si>
  <si>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</si>
  <si>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</si>
  <si>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</si>
  <si>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</si>
  <si>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</si>
  <si>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</si>
  <si>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</si>
  <si>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</si>
  <si>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</si>
  <si>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</si>
  <si>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</si>
  <si>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</si>
  <si>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</si>
  <si>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</si>
  <si>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</si>
  <si>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</si>
  <si>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</si>
  <si>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</si>
  <si>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</si>
  <si>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</si>
  <si>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</si>
  <si>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</si>
  <si>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</si>
  <si>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</si>
  <si>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</si>
  <si>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</si>
  <si>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</si>
  <si>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</si>
  <si>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</si>
  <si>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</si>
  <si>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</si>
  <si>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</si>
  <si>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</si>
  <si>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</si>
  <si>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</si>
  <si>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</si>
  <si>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</si>
  <si>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</si>
  <si>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</si>
  <si>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</si>
  <si>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</si>
  <si>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</si>
  <si>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</si>
  <si>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</si>
  <si>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</si>
  <si>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</si>
  <si>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</si>
  <si>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</si>
  <si>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</si>
  <si>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</si>
  <si>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</si>
  <si>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</si>
  <si>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</si>
  <si>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</si>
  <si>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</si>
  <si>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</si>
  <si>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</si>
  <si>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</si>
  <si>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</si>
  <si>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</si>
  <si>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</si>
  <si>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</si>
  <si>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</si>
  <si>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</si>
  <si>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</si>
  <si>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</si>
  <si>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</si>
  <si>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</si>
  <si>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</si>
  <si>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</si>
  <si>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</si>
  <si>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</si>
  <si>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</si>
  <si>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</si>
  <si>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</si>
  <si>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</si>
  <si>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</si>
  <si>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</si>
  <si>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</si>
  <si>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</si>
  <si>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</si>
  <si>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</si>
  <si>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</si>
  <si>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</si>
  <si>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</si>
  <si>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</si>
  <si>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</si>
  <si>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</si>
  <si>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</si>
  <si>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</si>
  <si>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</si>
  <si>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</si>
  <si>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</si>
  <si>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</si>
  <si>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</si>
  <si>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</si>
  <si>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</si>
  <si>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</si>
  <si>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</si>
  <si>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</si>
  <si>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</si>
  <si>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</si>
  <si>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</si>
  <si>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</si>
  <si>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</si>
  <si>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</si>
  <si>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</si>
  <si>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</si>
  <si>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</si>
  <si>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</si>
  <si>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</si>
  <si>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</si>
  <si>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</si>
  <si>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</si>
  <si>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</si>
  <si>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</si>
  <si>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</si>
  <si>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</si>
  <si>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</si>
  <si>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</si>
  <si>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</si>
  <si>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</si>
  <si>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</si>
  <si>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</si>
  <si>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</si>
  <si>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</si>
  <si>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</si>
  <si>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</si>
  <si>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</si>
  <si>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</si>
  <si>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</si>
  <si>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</si>
  <si>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</si>
  <si>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</si>
  <si>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</si>
  <si>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</si>
  <si>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</si>
  <si>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</si>
  <si>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</si>
  <si>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</si>
  <si>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</si>
  <si>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</si>
  <si>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</si>
  <si>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</si>
  <si>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</si>
  <si>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</si>
  <si>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</si>
  <si>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</si>
  <si>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</si>
  <si>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</si>
  <si>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</si>
  <si>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</si>
  <si>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</si>
  <si>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</si>
  <si>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</si>
  <si>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</si>
  <si>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</si>
  <si>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</si>
  <si>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</si>
  <si>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</si>
  <si>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</si>
  <si>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</si>
  <si>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</si>
  <si>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</si>
  <si>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</si>
  <si>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</si>
  <si>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</si>
  <si>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</si>
  <si>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</si>
  <si>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</si>
  <si>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</si>
  <si>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</si>
  <si>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</si>
  <si>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</si>
  <si>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</si>
  <si>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</si>
  <si>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</si>
  <si>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</si>
  <si>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</si>
  <si>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</si>
  <si>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</si>
  <si>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</si>
  <si>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</si>
  <si>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</si>
  <si>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</si>
  <si>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</si>
  <si>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</si>
  <si>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</si>
  <si>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</si>
  <si>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</si>
  <si>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</si>
  <si>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</si>
  <si>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</si>
  <si>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</si>
  <si>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</si>
  <si>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</si>
  <si>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</si>
  <si>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</si>
  <si>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</si>
  <si>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</si>
  <si>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</si>
  <si>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</si>
  <si>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</si>
  <si>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</si>
  <si>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</si>
  <si>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</si>
  <si>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</si>
  <si>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</si>
  <si>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</si>
  <si>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</si>
  <si>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</si>
  <si>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</si>
  <si>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</si>
  <si>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</si>
  <si>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</si>
  <si>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</si>
  <si>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</si>
  <si>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</si>
  <si>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</si>
  <si>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</si>
  <si>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</si>
  <si>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</si>
  <si>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</si>
  <si>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</si>
  <si>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</si>
  <si>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</si>
  <si>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</si>
  <si>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</si>
  <si>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</si>
  <si>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</si>
  <si>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</si>
  <si>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</si>
  <si>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</si>
  <si>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</si>
  <si>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</si>
  <si>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</si>
  <si>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</si>
  <si>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</si>
  <si>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</si>
  <si>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</si>
  <si>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</si>
  <si>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</si>
  <si>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</si>
  <si>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</si>
  <si>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</si>
  <si>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</si>
  <si>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</si>
  <si>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</si>
  <si>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</si>
  <si>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</si>
  <si>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</si>
  <si>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</si>
  <si>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</si>
  <si>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</si>
  <si>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</si>
  <si>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</si>
  <si>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</si>
  <si>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</si>
  <si>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</si>
  <si>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</si>
  <si>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</si>
  <si>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</si>
  <si>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</si>
  <si>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</si>
  <si>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</si>
  <si>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</si>
  <si>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</si>
  <si>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</si>
  <si>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</si>
  <si>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</si>
  <si>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</si>
  <si>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</si>
  <si>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</si>
  <si>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</si>
  <si>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</si>
  <si>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</si>
  <si>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</si>
  <si>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</si>
  <si>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</si>
  <si>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</si>
  <si>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</si>
  <si>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</si>
  <si>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</si>
  <si>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</si>
  <si>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</si>
  <si>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</si>
  <si>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</si>
  <si>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</si>
  <si>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</si>
  <si>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</si>
  <si>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</si>
  <si>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</si>
  <si>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</si>
  <si>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</si>
  <si>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</si>
  <si>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</si>
  <si>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</si>
  <si>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</si>
  <si>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</si>
  <si>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</si>
  <si>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</si>
  <si>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</si>
  <si>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</si>
  <si>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</si>
  <si>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</si>
  <si>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</si>
  <si>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</si>
  <si>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</si>
  <si>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</si>
  <si>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</si>
  <si>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</si>
  <si>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</si>
  <si>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</si>
  <si>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</si>
  <si>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</si>
  <si>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</si>
  <si>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</si>
  <si>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</si>
  <si>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</si>
  <si>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</si>
  <si>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</si>
  <si>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</si>
  <si>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</si>
  <si>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</si>
  <si>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</si>
  <si>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</si>
  <si>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</si>
  <si>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</si>
  <si>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</si>
  <si>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</si>
  <si>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</si>
  <si>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</si>
  <si>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</si>
  <si>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</si>
  <si>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</si>
  <si>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</si>
  <si>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</si>
  <si>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</si>
  <si>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</si>
  <si>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</si>
  <si>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</si>
  <si>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</si>
  <si>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</si>
  <si>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</si>
  <si>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</si>
  <si>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</si>
  <si>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</si>
  <si>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</si>
  <si>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</si>
  <si>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</si>
  <si>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</si>
  <si>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</si>
  <si>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</si>
  <si>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</si>
  <si>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</si>
  <si>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</si>
  <si>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</si>
  <si>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</si>
  <si>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</si>
  <si>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</si>
  <si>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</si>
  <si>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</si>
  <si>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</si>
  <si>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</si>
  <si>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</si>
  <si>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</si>
  <si>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</si>
  <si>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</si>
  <si>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</si>
  <si>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</si>
  <si>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</si>
  <si>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</si>
  <si>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</si>
  <si>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</si>
  <si>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</si>
  <si>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</si>
  <si>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</si>
  <si>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</si>
  <si>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</si>
  <si>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</si>
  <si>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</si>
  <si>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</si>
  <si>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</si>
  <si>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</si>
  <si>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</si>
  <si>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</si>
  <si>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</si>
  <si>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</si>
  <si>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</si>
  <si>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</si>
  <si>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</si>
  <si>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</si>
  <si>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</si>
  <si>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</si>
  <si>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</si>
  <si>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</si>
  <si>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</si>
  <si>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</si>
  <si>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</si>
  <si>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</si>
  <si>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</si>
  <si>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</si>
  <si>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</si>
  <si>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</si>
  <si>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</si>
  <si>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</si>
  <si>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</si>
  <si>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</si>
  <si>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</si>
  <si>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</si>
  <si>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</si>
  <si>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</si>
  <si>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</si>
  <si>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</si>
  <si>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</si>
  <si>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</si>
  <si>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</si>
  <si>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</si>
  <si>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</si>
  <si>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</si>
  <si>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</si>
  <si>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</si>
  <si>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</si>
  <si>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</si>
  <si>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</si>
  <si>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</si>
  <si>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</si>
  <si>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</si>
  <si>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</si>
  <si>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</si>
  <si>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</si>
  <si>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</si>
  <si>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</si>
  <si>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</si>
  <si>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</si>
  <si>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</si>
  <si>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</si>
  <si>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</si>
  <si>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</si>
  <si>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</si>
  <si>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</si>
  <si>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</si>
  <si>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</si>
  <si>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</si>
  <si>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</si>
  <si>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</si>
  <si>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</si>
  <si>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</si>
  <si>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</si>
  <si>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</si>
  <si>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</si>
  <si>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</si>
  <si>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</si>
  <si>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</si>
  <si>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</si>
  <si>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</si>
  <si>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</si>
  <si>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</si>
  <si>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</si>
  <si>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</si>
  <si>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</si>
  <si>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</si>
  <si>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</si>
  <si>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</si>
  <si>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</si>
  <si>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</si>
  <si>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</si>
  <si>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</si>
  <si>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</si>
  <si>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</si>
  <si>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</si>
  <si>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</si>
  <si>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</si>
  <si>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</si>
  <si>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</si>
  <si>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</si>
  <si>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</si>
  <si>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</si>
  <si>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</si>
  <si>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</si>
  <si>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</si>
  <si>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</si>
  <si>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</si>
  <si>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</si>
  <si>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</si>
  <si>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</si>
  <si>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</si>
  <si>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</si>
  <si>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</si>
  <si>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</si>
  <si>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</si>
  <si>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</si>
  <si>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</si>
  <si>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</si>
  <si>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</si>
  <si>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</si>
  <si>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</si>
  <si>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</si>
  <si>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</si>
  <si>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</si>
  <si>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</si>
  <si>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</si>
  <si>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</si>
  <si>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</si>
  <si>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</si>
  <si>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</si>
  <si>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</si>
  <si>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</si>
  <si>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</si>
  <si>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</si>
  <si>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</si>
  <si>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</si>
  <si>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</si>
  <si>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</si>
  <si>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</si>
  <si>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</si>
  <si>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</si>
  <si>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</si>
  <si>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</si>
  <si>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</si>
  <si>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</si>
  <si>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</si>
  <si>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</si>
  <si>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</si>
  <si>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</si>
  <si>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</si>
  <si>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</si>
  <si>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</si>
  <si>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</si>
  <si>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</si>
  <si>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</si>
  <si>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</si>
  <si>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</si>
  <si>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</si>
  <si>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</si>
  <si>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</si>
  <si>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</si>
  <si>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</si>
  <si>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</si>
  <si>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</si>
  <si>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</si>
  <si>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</si>
  <si>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</si>
  <si>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</si>
  <si>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</si>
  <si>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</si>
  <si>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</si>
  <si>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</si>
  <si>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</si>
  <si>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</si>
  <si>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</si>
  <si>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</si>
  <si>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</si>
  <si>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</si>
  <si>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</si>
  <si>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</si>
  <si>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</si>
  <si>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</si>
  <si>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</si>
  <si>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</si>
  <si>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</si>
  <si>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</si>
  <si>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</si>
  <si>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</si>
  <si>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</si>
  <si>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</si>
  <si>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</si>
  <si>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</si>
  <si>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</si>
  <si>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</si>
  <si>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</si>
  <si>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</si>
  <si>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</si>
  <si>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</si>
  <si>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</si>
  <si>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</si>
  <si>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</si>
  <si>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</si>
  <si>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</si>
  <si>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</si>
  <si>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</si>
  <si>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</si>
  <si>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</si>
  <si>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</si>
  <si>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</si>
  <si>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</si>
  <si>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</si>
  <si>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</si>
  <si>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</si>
  <si>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</si>
  <si>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</si>
  <si>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</si>
  <si>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</si>
  <si>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</si>
  <si>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</si>
  <si>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</si>
  <si>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</si>
  <si>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</si>
  <si>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</si>
  <si>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</si>
  <si>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</si>
  <si>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</si>
  <si>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</si>
  <si>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</si>
  <si>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</si>
  <si>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</si>
  <si>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</si>
  <si>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</si>
  <si>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</si>
  <si>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</si>
  <si>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</si>
  <si>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</si>
  <si>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</si>
  <si>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</si>
  <si>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</si>
  <si>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</si>
  <si>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</si>
  <si>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</si>
  <si>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</si>
  <si>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</si>
  <si>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</si>
  <si>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</si>
  <si>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</si>
  <si>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</si>
  <si>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</si>
  <si>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</si>
  <si>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</si>
  <si>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</si>
  <si>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</si>
  <si>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</si>
  <si>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</si>
  <si>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</si>
  <si>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</si>
  <si>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</si>
  <si>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</si>
  <si>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</si>
  <si>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</si>
  <si>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</si>
  <si>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</si>
  <si>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</si>
  <si>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</si>
  <si>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</si>
  <si>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</si>
  <si>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</si>
  <si>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</si>
  <si>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</si>
  <si>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</si>
  <si>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</si>
  <si>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</si>
  <si>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</si>
  <si>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</si>
  <si>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</si>
  <si>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</si>
  <si>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</si>
  <si>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</si>
  <si>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</si>
  <si>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</si>
  <si>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</si>
  <si>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</si>
  <si>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</si>
  <si>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</si>
  <si>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</si>
  <si>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</si>
  <si>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</si>
  <si>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</si>
  <si>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</si>
  <si>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</si>
  <si>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</si>
  <si>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</si>
  <si>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</si>
  <si>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</si>
  <si>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</si>
  <si>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</si>
  <si>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</si>
  <si>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</si>
  <si>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</si>
  <si>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</si>
  <si>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</si>
  <si>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</si>
  <si>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</si>
  <si>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</si>
  <si>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</si>
  <si>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</si>
  <si>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</si>
  <si>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</si>
  <si>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</si>
  <si>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</si>
  <si>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</si>
  <si>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</si>
  <si>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</si>
  <si>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</si>
  <si>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</si>
  <si>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</si>
  <si>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</si>
  <si>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</si>
  <si>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</si>
  <si>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</si>
  <si>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</si>
  <si>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</si>
  <si>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</si>
  <si>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</si>
  <si>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</si>
  <si>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</si>
  <si>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</si>
  <si>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</si>
  <si>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</si>
  <si>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</si>
  <si>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</si>
  <si>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</si>
  <si>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</si>
  <si>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</si>
  <si>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</si>
  <si>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</si>
  <si>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</si>
  <si>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</si>
  <si>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</si>
  <si>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</si>
  <si>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</si>
  <si>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</si>
  <si>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</si>
  <si>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</si>
  <si>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</si>
  <si>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</si>
  <si>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</si>
  <si>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</si>
  <si>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</si>
  <si>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</si>
  <si>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</si>
  <si>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</si>
  <si>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</si>
  <si>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</si>
  <si>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</si>
  <si>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</si>
  <si>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</si>
  <si>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</si>
  <si>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</si>
  <si>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</si>
  <si>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</si>
  <si>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</si>
  <si>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</si>
  <si>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</si>
  <si>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</si>
  <si>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</si>
  <si>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</si>
  <si>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</si>
  <si>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</si>
  <si>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</si>
  <si>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</si>
  <si>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</si>
  <si>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</si>
  <si>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</si>
  <si>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</si>
  <si>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</si>
  <si>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</si>
  <si>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</si>
  <si>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</si>
  <si>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</si>
  <si>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</si>
  <si>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</si>
  <si>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</si>
  <si>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</si>
  <si>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</si>
  <si>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</si>
  <si>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</si>
  <si>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</si>
  <si>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</si>
  <si>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</si>
  <si>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</si>
  <si>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</si>
  <si>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</si>
  <si>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</si>
  <si>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</si>
  <si>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</si>
  <si>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</si>
  <si>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</si>
  <si>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</si>
  <si>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</si>
  <si>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</si>
  <si>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</si>
  <si>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</si>
  <si>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</si>
  <si>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</si>
  <si>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</si>
  <si>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</si>
  <si>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</si>
  <si>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</si>
  <si>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</si>
  <si>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</si>
  <si>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</si>
  <si>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</si>
  <si>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</si>
  <si>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</si>
  <si>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</si>
  <si>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</si>
  <si>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</si>
  <si>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</si>
  <si>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</si>
  <si>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</si>
  <si>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</si>
  <si>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</si>
  <si>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</si>
  <si>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</si>
  <si>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</si>
  <si>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</si>
  <si>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</si>
  <si>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</si>
  <si>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</si>
  <si>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</si>
  <si>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</si>
  <si>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</si>
  <si>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</si>
  <si>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</si>
  <si>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</si>
  <si>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</si>
  <si>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</si>
  <si>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</si>
  <si>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</si>
  <si>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</si>
  <si>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</si>
  <si>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</si>
  <si>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</si>
  <si>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</si>
  <si>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</si>
  <si>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</si>
  <si>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</si>
  <si>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</si>
  <si>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</si>
  <si>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</si>
  <si>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</si>
  <si>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</si>
  <si>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</si>
  <si>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</si>
  <si>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</si>
  <si>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</si>
  <si>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</si>
  <si>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</si>
  <si>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</si>
  <si>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</si>
  <si>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</si>
  <si>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</si>
  <si>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</si>
  <si>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</si>
  <si>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</si>
  <si>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</si>
  <si>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</si>
  <si>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</si>
  <si>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</si>
  <si>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</si>
  <si>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</si>
  <si>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</si>
  <si>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</si>
  <si>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</si>
  <si>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</si>
  <si>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</si>
  <si>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</si>
  <si>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</si>
  <si>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</si>
  <si>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</si>
  <si>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</si>
  <si>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</si>
  <si>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</si>
  <si>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</si>
  <si>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</si>
  <si>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</si>
  <si>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</si>
  <si>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</si>
  <si>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</si>
  <si>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</si>
  <si>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</si>
  <si>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</si>
  <si>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</si>
  <si>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</si>
  <si>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</si>
  <si>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</si>
  <si>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</si>
  <si>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</si>
  <si>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</si>
  <si>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</si>
  <si>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</si>
  <si>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</si>
  <si>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</si>
  <si>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</si>
  <si>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</si>
  <si>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</si>
  <si>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</si>
  <si>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</si>
  <si>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</si>
  <si>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</si>
  <si>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</si>
  <si>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</si>
  <si>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</si>
  <si>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</si>
  <si>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</si>
  <si>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</si>
  <si>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</si>
  <si>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</si>
  <si>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</si>
  <si>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</si>
  <si>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</si>
  <si>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</si>
  <si>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</si>
  <si>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</si>
  <si>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</si>
  <si>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</si>
  <si>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</si>
  <si>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</si>
  <si>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</si>
  <si>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</si>
  <si>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</si>
  <si>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</si>
  <si>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</si>
  <si>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</si>
  <si>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</si>
  <si>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</si>
  <si>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</si>
  <si>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</si>
  <si>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</si>
  <si>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</si>
  <si>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</si>
  <si>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</si>
  <si>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</si>
  <si>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</si>
  <si>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</si>
  <si>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</si>
  <si>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</si>
  <si>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</si>
  <si>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</si>
  <si>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</si>
  <si>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</si>
  <si>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</si>
  <si>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</si>
  <si>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</si>
  <si>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</si>
  <si>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</si>
  <si>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</si>
  <si>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</si>
  <si>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</si>
  <si>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</si>
  <si>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</si>
  <si>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</si>
  <si>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</si>
  <si>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</si>
  <si>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</si>
  <si>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</si>
  <si>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</si>
  <si>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</si>
  <si>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</si>
  <si>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</si>
  <si>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</si>
  <si>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</si>
  <si>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</si>
  <si>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</si>
  <si>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</si>
  <si>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</si>
  <si>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</si>
  <si>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</si>
  <si>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</si>
  <si>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</si>
  <si>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</si>
  <si>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</si>
  <si>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</si>
  <si>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</si>
  <si>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</si>
  <si>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</si>
  <si>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</si>
  <si>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</si>
  <si>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</si>
  <si>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</si>
  <si>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</si>
  <si>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</si>
  <si>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</si>
  <si>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</si>
  <si>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</si>
  <si>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</si>
  <si>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</si>
  <si>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</si>
  <si>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</si>
  <si>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</si>
  <si>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</si>
  <si>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</si>
  <si>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</si>
  <si>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</si>
  <si>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</si>
  <si>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</si>
  <si>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</si>
  <si>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</si>
  <si>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</si>
  <si>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</si>
  <si>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</si>
  <si>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</si>
  <si>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</si>
  <si>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</si>
  <si>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</si>
  <si>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</si>
  <si>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</si>
  <si>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</si>
  <si>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</si>
  <si>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</si>
  <si>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</si>
  <si>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</si>
  <si>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</si>
  <si>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</si>
  <si>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</si>
  <si>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</si>
  <si>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</si>
  <si>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</si>
  <si>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</si>
  <si>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</si>
  <si>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</si>
  <si>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</si>
  <si>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</si>
  <si>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</si>
  <si>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</si>
  <si>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</si>
  <si>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</si>
  <si>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</si>
  <si>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</si>
  <si>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</si>
  <si>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</si>
  <si>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</si>
  <si>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</si>
  <si>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</si>
  <si>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</si>
  <si>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</si>
  <si>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</si>
  <si>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</si>
  <si>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</si>
  <si>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</si>
  <si>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</si>
  <si>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</si>
  <si>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</si>
  <si>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</si>
  <si>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</si>
  <si>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</si>
  <si>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</si>
  <si>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</si>
  <si>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</si>
  <si>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</si>
  <si>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</si>
  <si>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</si>
  <si>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</si>
  <si>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</si>
  <si>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</si>
  <si>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</si>
  <si>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</si>
  <si>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</si>
  <si>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</si>
  <si>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</si>
  <si>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</si>
  <si>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</si>
  <si>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</si>
  <si>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</si>
  <si>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</si>
  <si>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</si>
  <si>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</si>
  <si>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</si>
  <si>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</si>
  <si>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</si>
  <si>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</si>
  <si>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</si>
  <si>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</si>
  <si>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</si>
  <si>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</si>
  <si>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</si>
  <si>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</si>
  <si>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</si>
  <si>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</si>
  <si>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</si>
  <si>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</si>
  <si>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</si>
  <si>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</si>
  <si>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</si>
  <si>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</si>
  <si>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</si>
  <si>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</si>
  <si>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</si>
  <si>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</si>
  <si>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</si>
  <si>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</si>
  <si>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</si>
  <si>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</si>
  <si>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</si>
  <si>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</si>
  <si>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</si>
  <si>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</si>
  <si>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</si>
  <si>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</si>
  <si>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</si>
  <si>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</si>
  <si>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</si>
  <si>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</si>
  <si>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</si>
  <si>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</si>
  <si>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</si>
  <si>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</si>
  <si>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</si>
  <si>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</si>
  <si>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</si>
  <si>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</si>
  <si>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</si>
  <si>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</si>
  <si>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</si>
  <si>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</si>
  <si>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</si>
  <si>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</si>
  <si>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</si>
  <si>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</si>
  <si>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</si>
  <si>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</si>
  <si>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</si>
  <si>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</si>
  <si>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</si>
  <si>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</si>
  <si>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</si>
  <si>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</si>
  <si>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</si>
  <si>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</si>
  <si>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</si>
  <si>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</si>
  <si>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</si>
  <si>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</si>
  <si>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</si>
  <si>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</si>
  <si>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</si>
  <si>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</si>
  <si>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</si>
  <si>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</si>
  <si>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</si>
  <si>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</si>
  <si>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</si>
  <si>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</si>
  <si>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</si>
  <si>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</si>
  <si>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</si>
  <si>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</si>
  <si>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</si>
  <si>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</si>
  <si>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</si>
  <si>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</si>
  <si>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</si>
  <si>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</si>
  <si>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</si>
  <si>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</si>
  <si>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</si>
  <si>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</si>
  <si>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</si>
  <si>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</si>
  <si>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</si>
  <si>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</si>
  <si>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</si>
  <si>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</si>
  <si>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</si>
  <si>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</si>
  <si>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</si>
  <si>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</si>
  <si>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</si>
  <si>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</si>
  <si>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</si>
  <si>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</si>
  <si>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</si>
  <si>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</si>
  <si>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</si>
  <si>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</si>
  <si>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</si>
  <si>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</si>
  <si>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</si>
  <si>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</si>
  <si>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</si>
  <si>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</si>
  <si>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</si>
  <si>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</si>
  <si>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</si>
  <si>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</si>
  <si>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</si>
  <si>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</si>
  <si>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</si>
  <si>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</si>
  <si>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</si>
  <si>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</si>
  <si>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</si>
  <si>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</si>
  <si>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</si>
  <si>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</si>
  <si>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</si>
  <si>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</si>
  <si>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</si>
  <si>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</si>
  <si>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</si>
  <si>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</si>
  <si>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</si>
  <si>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</si>
  <si>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</si>
  <si>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</si>
  <si>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</si>
  <si>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</si>
  <si>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</si>
  <si>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</si>
  <si>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</si>
  <si>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</si>
  <si>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</si>
  <si>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</si>
  <si>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</si>
  <si>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</si>
  <si>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</si>
  <si>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</si>
  <si>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</si>
  <si>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</si>
  <si>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</si>
  <si>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</si>
  <si>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</si>
  <si>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</si>
  <si>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</si>
  <si>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</si>
  <si>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</si>
  <si>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</si>
  <si>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</si>
  <si>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</si>
  <si>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</si>
  <si>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</si>
  <si>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</si>
  <si>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</si>
  <si>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</si>
  <si>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</si>
  <si>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</si>
  <si>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</si>
  <si>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</si>
  <si>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</si>
  <si>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</si>
  <si>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</si>
  <si>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</si>
  <si>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</si>
  <si>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</si>
  <si>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</si>
  <si>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</si>
  <si>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</si>
  <si>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</si>
  <si>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</si>
  <si>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</si>
  <si>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</si>
  <si>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</si>
  <si>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</si>
  <si>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</si>
  <si>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</si>
  <si>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</si>
  <si>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</si>
  <si>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</si>
  <si>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</si>
  <si>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</si>
  <si>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</si>
  <si>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</si>
  <si>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</si>
  <si>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</si>
  <si>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</si>
  <si>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</si>
  <si>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</si>
  <si>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</si>
  <si>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</si>
  <si>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</si>
  <si>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</si>
  <si>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</si>
  <si>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</si>
  <si>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</si>
  <si>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</si>
  <si>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</si>
  <si>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</si>
  <si>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</si>
  <si>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</si>
  <si>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</si>
  <si>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</si>
  <si>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</si>
  <si>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</si>
  <si>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</si>
  <si>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</si>
  <si>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</si>
  <si>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</si>
  <si>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</si>
  <si>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</si>
  <si>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</si>
  <si>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</si>
  <si>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</si>
  <si>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</si>
  <si>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</si>
  <si>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</si>
  <si>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</si>
  <si>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</si>
  <si>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</si>
  <si>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</si>
  <si>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</si>
  <si>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</si>
  <si>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</si>
  <si>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</si>
  <si>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</si>
  <si>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</si>
  <si>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</si>
  <si>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</si>
  <si>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</si>
  <si>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</si>
  <si>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</si>
  <si>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</si>
  <si>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</si>
  <si>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</si>
  <si>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</si>
  <si>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</si>
  <si>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</si>
  <si>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</si>
  <si>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</si>
  <si>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</si>
  <si>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</si>
  <si>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</si>
  <si>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</si>
  <si>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</si>
  <si>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</si>
  <si>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</si>
  <si>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</si>
  <si>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</si>
  <si>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</si>
  <si>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</si>
  <si>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</si>
  <si>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</si>
  <si>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</si>
  <si>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</si>
  <si>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</si>
  <si>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</si>
  <si>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</si>
  <si>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</si>
  <si>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</si>
  <si>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</si>
  <si>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</si>
  <si>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</si>
  <si>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</si>
  <si>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</si>
  <si>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</si>
  <si>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</si>
  <si>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</si>
  <si>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</si>
  <si>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</si>
  <si>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</si>
  <si>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</si>
  <si>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</si>
  <si>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</si>
  <si>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</si>
  <si>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</si>
  <si>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</si>
  <si>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</si>
  <si>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</si>
  <si>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</si>
  <si>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</si>
  <si>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</si>
  <si>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</si>
  <si>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</si>
  <si>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</si>
  <si>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</si>
  <si>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</si>
  <si>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</si>
  <si>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</si>
  <si>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</si>
  <si>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</si>
  <si>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</si>
  <si>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</si>
  <si>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</si>
  <si>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</si>
  <si>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</si>
  <si>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</si>
  <si>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</si>
  <si>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</si>
  <si>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</si>
  <si>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</si>
  <si>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</si>
  <si>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</si>
  <si>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</si>
  <si>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</si>
  <si>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</si>
  <si>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</si>
  <si>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</si>
  <si>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</si>
  <si>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</si>
  <si>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</si>
  <si>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</si>
  <si>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</si>
  <si>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</si>
  <si>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</si>
  <si>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</si>
  <si>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</si>
  <si>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</si>
  <si>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</si>
  <si>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</si>
  <si>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</si>
  <si>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</si>
  <si>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</si>
  <si>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</si>
  <si>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</si>
  <si>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</si>
  <si>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</si>
  <si>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</si>
  <si>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</si>
  <si>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</si>
  <si>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</si>
  <si>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</si>
  <si>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</si>
  <si>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</si>
  <si>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</si>
  <si>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</si>
  <si>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</si>
  <si>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</si>
  <si>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</si>
  <si>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</si>
  <si>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</si>
  <si>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</si>
  <si>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</si>
  <si>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</si>
  <si>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</si>
  <si>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</si>
  <si>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</si>
  <si>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</si>
  <si>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</si>
  <si>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</si>
  <si>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</si>
  <si>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</si>
  <si>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</si>
  <si>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</si>
  <si>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</si>
  <si>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</si>
  <si>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</si>
  <si>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</si>
  <si>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</si>
  <si>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</si>
  <si>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</si>
  <si>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</si>
  <si>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</si>
  <si>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</si>
  <si>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</si>
  <si>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</si>
  <si>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</si>
  <si>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</si>
  <si>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</si>
  <si>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</si>
  <si>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</si>
  <si>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</si>
  <si>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</si>
  <si>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</si>
  <si>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</si>
  <si>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</si>
  <si>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</si>
  <si>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</si>
  <si>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</si>
  <si>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</si>
  <si>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</si>
  <si>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</si>
  <si>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</si>
  <si>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</si>
  <si>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</si>
  <si>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</si>
  <si>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</si>
  <si>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</si>
  <si>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</si>
  <si>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</si>
  <si>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</si>
  <si>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</si>
  <si>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</si>
  <si>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</si>
  <si>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</si>
  <si>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</si>
  <si>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</si>
  <si>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</si>
  <si>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</si>
  <si>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</si>
  <si>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</si>
  <si>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</si>
  <si>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</si>
  <si>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</si>
  <si>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</si>
  <si>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</si>
  <si>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</si>
  <si>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</si>
  <si>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</si>
  <si>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</si>
  <si>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</si>
  <si>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</si>
  <si>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</si>
  <si>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</si>
  <si>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</si>
  <si>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</si>
  <si>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</si>
  <si>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</si>
  <si>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</si>
  <si>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</si>
  <si>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</si>
  <si>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</si>
  <si>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</si>
  <si>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</si>
  <si>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</si>
  <si>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</si>
  <si>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</si>
  <si>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</si>
  <si>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</si>
  <si>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</si>
  <si>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</si>
  <si>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</si>
  <si>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</si>
  <si>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</si>
  <si>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</si>
  <si>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</si>
  <si>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</si>
  <si>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</si>
  <si>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</si>
  <si>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</si>
  <si>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</si>
  <si>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</si>
  <si>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</si>
  <si>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</si>
  <si>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</si>
  <si>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</si>
  <si>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</si>
  <si>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</si>
  <si>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</si>
  <si>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</si>
  <si>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</si>
  <si>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</si>
  <si>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</si>
  <si>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</si>
  <si>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</si>
  <si>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</si>
  <si>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</si>
  <si>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</si>
  <si>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</si>
  <si>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</si>
  <si>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</si>
  <si>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</si>
  <si>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</si>
  <si>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</si>
  <si>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</si>
  <si>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</si>
  <si>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</si>
  <si>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</si>
  <si>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</si>
  <si>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</si>
  <si>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</si>
  <si>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</si>
  <si>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</si>
  <si>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</si>
  <si>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</si>
  <si>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</si>
  <si>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</si>
  <si>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</si>
  <si>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</si>
  <si>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</si>
  <si>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</si>
  <si>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</si>
  <si>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</si>
  <si>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</si>
  <si>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</si>
  <si>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</si>
  <si>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</si>
  <si>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</si>
  <si>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</si>
  <si>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</si>
  <si>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</si>
  <si>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</si>
  <si>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</si>
  <si>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</si>
  <si>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</si>
  <si>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</si>
  <si>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</si>
  <si>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</si>
  <si>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</si>
  <si>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</si>
  <si>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</si>
  <si>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</si>
  <si>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</si>
  <si>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</si>
  <si>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</si>
  <si>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</si>
  <si>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</si>
  <si>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</si>
  <si>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</si>
  <si>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</si>
  <si>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</si>
  <si>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</si>
  <si>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</si>
  <si>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</si>
  <si>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</si>
  <si>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</si>
  <si>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</si>
  <si>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</si>
  <si>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</si>
  <si>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</si>
  <si>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</si>
  <si>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</si>
  <si>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</si>
  <si>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</si>
  <si>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</si>
  <si>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</si>
  <si>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</si>
  <si>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</si>
  <si>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</si>
  <si>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</si>
  <si>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</si>
  <si>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</si>
  <si>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</si>
  <si>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</si>
  <si>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</si>
  <si>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</si>
  <si>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</si>
  <si>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</si>
  <si>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</si>
  <si>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</si>
  <si>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</si>
  <si>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</si>
  <si>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</si>
  <si>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</si>
  <si>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</si>
  <si>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</si>
  <si>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</si>
  <si>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</si>
  <si>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</si>
  <si>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</si>
  <si>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</si>
  <si>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</si>
  <si>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</si>
  <si>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</si>
  <si>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</si>
  <si>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</si>
  <si>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</si>
  <si>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</si>
  <si>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</si>
  <si>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</si>
  <si>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</si>
  <si>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</si>
  <si>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</si>
  <si>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</si>
  <si>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</si>
  <si>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</si>
  <si>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</si>
  <si>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</si>
  <si>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</si>
  <si>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</si>
  <si>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</si>
  <si>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</si>
  <si>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</si>
  <si>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</si>
  <si>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</si>
  <si>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</si>
  <si>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</si>
  <si>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</si>
  <si>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</si>
  <si>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</si>
  <si>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</si>
  <si>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</si>
  <si>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</si>
  <si>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</si>
  <si>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</si>
  <si>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</si>
  <si>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</si>
  <si>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</si>
  <si>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</si>
  <si>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</si>
  <si>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</si>
  <si>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</si>
  <si>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</si>
  <si>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</si>
  <si>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</si>
  <si>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</si>
  <si>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</si>
  <si>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</si>
  <si>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</si>
  <si>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</si>
  <si>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</si>
  <si>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</si>
  <si>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</si>
  <si>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</si>
  <si>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</si>
  <si>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</si>
  <si>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</si>
  <si>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</si>
  <si>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</si>
  <si>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</si>
  <si>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</si>
  <si>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</si>
  <si>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</si>
  <si>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</si>
  <si>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</si>
  <si>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</si>
  <si>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</si>
  <si>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</si>
  <si>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</si>
  <si>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</si>
  <si>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</si>
  <si>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</si>
  <si>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</si>
  <si>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</si>
  <si>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</si>
  <si>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</si>
  <si>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</si>
  <si>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</si>
  <si>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</si>
  <si>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</si>
  <si>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</si>
  <si>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</si>
  <si>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</si>
  <si>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</si>
  <si>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</si>
  <si>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</si>
  <si>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</si>
  <si>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</si>
  <si>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</si>
  <si>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</si>
  <si>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</si>
  <si>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</si>
  <si>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</si>
  <si>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</si>
  <si>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</si>
  <si>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</si>
  <si>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</si>
  <si>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</si>
  <si>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</si>
  <si>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</si>
  <si>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</si>
  <si>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</si>
  <si>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</si>
  <si>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</si>
  <si>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</si>
  <si>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</si>
  <si>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</si>
  <si>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</si>
  <si>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</si>
  <si>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</si>
  <si>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</si>
  <si>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</si>
  <si>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</si>
  <si>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</si>
  <si>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</si>
  <si>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</si>
  <si>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</si>
  <si>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</si>
  <si>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</si>
  <si>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</si>
  <si>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</si>
  <si>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</si>
  <si>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</si>
  <si>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</si>
  <si>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</si>
  <si>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</si>
  <si>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</si>
  <si>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</si>
  <si>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</si>
  <si>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</si>
  <si>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</si>
  <si>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</si>
  <si>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</si>
  <si>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</si>
  <si>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</si>
  <si>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</si>
  <si>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</si>
  <si>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</si>
  <si>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</si>
  <si>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</si>
  <si>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</si>
  <si>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</si>
  <si>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</si>
  <si>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</si>
  <si>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</si>
  <si>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</si>
  <si>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</si>
  <si>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</si>
  <si>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</si>
  <si>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</si>
  <si>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</si>
  <si>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</si>
  <si>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</si>
  <si>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</si>
  <si>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</si>
  <si>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</si>
  <si>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</si>
  <si>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</si>
  <si>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</si>
  <si>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</si>
  <si>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</si>
  <si>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</si>
  <si>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</si>
  <si>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</si>
  <si>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</si>
  <si>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</si>
  <si>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</si>
  <si>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</si>
  <si>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</si>
  <si>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</si>
  <si>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</si>
  <si>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</si>
  <si>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</si>
  <si>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</si>
  <si>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</si>
  <si>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</si>
  <si>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</si>
  <si>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</si>
  <si>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</si>
  <si>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</si>
  <si>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</si>
  <si>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</si>
  <si>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</si>
  <si>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</si>
  <si>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</si>
  <si>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</si>
  <si>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</si>
  <si>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</si>
  <si>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</si>
  <si>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</si>
  <si>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</si>
  <si>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</si>
  <si>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</si>
  <si>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</si>
  <si>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</si>
  <si>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</si>
  <si>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</si>
  <si>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</si>
  <si>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</si>
  <si>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</si>
  <si>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</si>
  <si>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</si>
  <si>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</si>
  <si>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</si>
  <si>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</si>
  <si>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</si>
  <si>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</si>
  <si>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</si>
  <si>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</si>
  <si>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</si>
  <si>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</si>
  <si>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</si>
  <si>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</si>
  <si>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</si>
  <si>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</si>
  <si>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</si>
  <si>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</si>
  <si>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</si>
  <si>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</si>
  <si>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</si>
  <si>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</si>
  <si>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</si>
  <si>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</si>
  <si>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</si>
  <si>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</si>
  <si>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</si>
  <si>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</si>
  <si>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</si>
  <si>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</si>
  <si>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</si>
  <si>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</si>
  <si>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</si>
  <si>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</si>
  <si>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</si>
  <si>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</si>
  <si>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</si>
  <si>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</si>
  <si>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</si>
  <si>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</si>
  <si>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</si>
  <si>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</si>
  <si>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</si>
  <si>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</si>
  <si>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</si>
  <si>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</si>
  <si>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</si>
  <si>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</si>
  <si>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</si>
  <si>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</si>
  <si>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</si>
  <si>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</si>
  <si>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</si>
  <si>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</si>
  <si>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</si>
  <si>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</si>
  <si>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</si>
  <si>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</si>
  <si>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</si>
  <si>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</si>
  <si>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</si>
  <si>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</si>
  <si>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</si>
  <si>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</si>
  <si>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</si>
  <si>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</si>
  <si>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</si>
  <si>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</si>
  <si>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</si>
  <si>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</si>
  <si>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</si>
  <si>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</si>
  <si>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</si>
  <si>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</si>
  <si>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</si>
  <si>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</si>
  <si>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</si>
  <si>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</si>
  <si>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</si>
  <si>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</si>
  <si>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</si>
  <si>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</si>
  <si>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</si>
  <si>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</si>
  <si>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</si>
  <si>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</si>
  <si>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</si>
  <si>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</si>
  <si>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</si>
  <si>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</si>
  <si>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</si>
  <si>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</si>
  <si>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</si>
  <si>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</si>
  <si>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</si>
  <si>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</si>
  <si>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</si>
  <si>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</si>
  <si>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</si>
  <si>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</si>
  <si>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</si>
  <si>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</si>
  <si>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</si>
  <si>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</si>
  <si>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</si>
  <si>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</si>
  <si>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</si>
  <si>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</si>
  <si>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</si>
  <si>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</si>
  <si>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</si>
  <si>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</si>
  <si>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</si>
  <si>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</si>
  <si>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</si>
  <si>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</si>
  <si>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</si>
  <si>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</si>
  <si>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</si>
  <si>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</si>
  <si>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</si>
  <si>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</si>
  <si>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</si>
  <si>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</si>
  <si>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</si>
  <si>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</si>
  <si>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</si>
  <si>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</si>
  <si>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</si>
  <si>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</si>
  <si>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</si>
  <si>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</si>
  <si>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</si>
  <si>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</si>
  <si>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</si>
  <si>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</si>
  <si>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</si>
  <si>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</si>
  <si>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</si>
  <si>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</si>
  <si>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</si>
  <si>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</si>
  <si>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</si>
  <si>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</si>
  <si>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</si>
  <si>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</si>
  <si>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</si>
  <si>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</si>
  <si>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</si>
  <si>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</si>
  <si>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</si>
  <si>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</si>
  <si>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</si>
  <si>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</si>
  <si>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</si>
  <si>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</si>
  <si>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</si>
  <si>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</si>
  <si>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</si>
  <si>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</si>
  <si>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</si>
  <si>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</si>
  <si>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</si>
  <si>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</si>
  <si>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</si>
  <si>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</si>
  <si>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</si>
  <si>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</si>
  <si>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</si>
  <si>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</si>
  <si>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</si>
  <si>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</si>
  <si>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</si>
  <si>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</si>
  <si>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</si>
  <si>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</si>
  <si>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</si>
  <si>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</si>
  <si>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</si>
  <si>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</si>
  <si>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</si>
  <si>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</si>
  <si>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</si>
  <si>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</si>
  <si>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</si>
  <si>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</si>
  <si>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</si>
  <si>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</si>
  <si>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</si>
  <si>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</si>
  <si>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</si>
  <si>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</si>
  <si>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</si>
  <si>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</si>
  <si>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</si>
  <si>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</si>
  <si>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</si>
  <si>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</si>
  <si>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</si>
  <si>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</si>
  <si>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</si>
  <si>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</si>
  <si>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</si>
  <si>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</si>
  <si>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</si>
  <si>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</si>
  <si>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</si>
  <si>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</si>
  <si>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</si>
  <si>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</si>
  <si>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</si>
  <si>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</si>
  <si>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</si>
  <si>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</si>
  <si>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</si>
  <si>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</si>
  <si>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</si>
  <si>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</si>
  <si>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</si>
  <si>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</si>
  <si>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</si>
  <si>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</si>
  <si>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</si>
  <si>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</si>
  <si>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</si>
  <si>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</si>
  <si>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</si>
  <si>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</si>
  <si>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</si>
  <si>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</si>
  <si>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</si>
  <si>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</si>
  <si>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</si>
  <si>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</si>
  <si>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</si>
  <si>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</si>
  <si>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</si>
  <si>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</si>
  <si>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</si>
  <si>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</si>
  <si>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</si>
  <si>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</si>
  <si>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</si>
  <si>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</si>
  <si>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</si>
  <si>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</si>
  <si>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</si>
  <si>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</si>
  <si>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</si>
  <si>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</si>
  <si>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</si>
  <si>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</si>
  <si>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</si>
  <si>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</si>
  <si>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</si>
  <si>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</si>
  <si>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</si>
  <si>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</si>
  <si>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</si>
  <si>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</si>
  <si>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</si>
  <si>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</si>
  <si>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</si>
  <si>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</si>
  <si>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</si>
  <si>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</si>
  <si>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</si>
  <si>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</si>
  <si>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</si>
  <si>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</si>
  <si>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</si>
  <si>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</si>
  <si>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</si>
  <si>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</si>
  <si>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</si>
  <si>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</si>
  <si>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</si>
  <si>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</si>
  <si>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</si>
  <si>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</si>
  <si>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</si>
  <si>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</si>
  <si>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</si>
  <si>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</si>
  <si>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</si>
  <si>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</si>
  <si>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</si>
  <si>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</si>
  <si>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</si>
  <si>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</si>
  <si>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</si>
  <si>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</si>
  <si>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</si>
  <si>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</si>
  <si>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</si>
  <si>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</si>
  <si>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</si>
  <si>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</si>
  <si>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</si>
  <si>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</si>
  <si>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</si>
  <si>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</si>
  <si>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</si>
  <si>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</si>
  <si>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</si>
  <si>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</si>
  <si>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</si>
  <si>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</si>
  <si>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</si>
  <si>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</si>
  <si>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</si>
  <si>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</si>
  <si>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</si>
  <si>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</si>
  <si>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</si>
  <si>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</si>
  <si>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</si>
  <si>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</si>
  <si>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</si>
  <si>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</si>
  <si>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</si>
  <si>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</si>
  <si>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</si>
  <si>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</si>
  <si>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</si>
  <si>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</si>
  <si>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</si>
  <si>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</si>
  <si>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</si>
  <si>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</si>
  <si>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</si>
  <si>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</si>
  <si>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</si>
  <si>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</si>
  <si>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</si>
  <si>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</si>
  <si>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</si>
  <si>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</si>
  <si>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</si>
  <si>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</si>
  <si>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</si>
  <si>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</si>
  <si>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</si>
  <si>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</si>
  <si>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</si>
  <si>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</si>
  <si>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</si>
  <si>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</si>
  <si>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</si>
  <si>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</si>
  <si>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</si>
  <si>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</si>
  <si>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</si>
  <si>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</si>
  <si>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</si>
  <si>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</si>
  <si>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</si>
  <si>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</si>
  <si>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</si>
  <si>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</si>
  <si>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</si>
  <si>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</si>
  <si>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</si>
  <si>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</si>
  <si>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</si>
  <si>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</si>
  <si>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</si>
  <si>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</si>
  <si>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</si>
  <si>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</si>
  <si>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</si>
  <si>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</si>
  <si>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</si>
  <si>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</si>
  <si>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</si>
  <si>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</si>
  <si>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</si>
  <si>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</si>
  <si>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</si>
  <si>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</si>
  <si>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</si>
  <si>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</si>
  <si>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</si>
  <si>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</si>
  <si>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</si>
  <si>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</si>
  <si>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</si>
  <si>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</si>
  <si>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</si>
  <si>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</si>
  <si>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</si>
  <si>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</si>
  <si>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</si>
  <si>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</si>
  <si>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</si>
  <si>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</si>
  <si>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</si>
  <si>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</si>
  <si>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</si>
  <si>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</si>
  <si>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</si>
  <si>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</si>
  <si>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</si>
  <si>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</si>
  <si>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</si>
  <si>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</si>
  <si>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</si>
  <si>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</si>
  <si>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</si>
  <si>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</si>
  <si>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</si>
  <si>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</si>
  <si>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</si>
  <si>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</si>
  <si>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</si>
  <si>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</si>
  <si>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</si>
  <si>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</si>
  <si>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</si>
  <si>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</si>
  <si>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</si>
  <si>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</si>
  <si>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</si>
  <si>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</si>
  <si>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</si>
  <si>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</si>
  <si>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</si>
  <si>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</si>
  <si>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</si>
  <si>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</si>
  <si>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</si>
  <si>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</si>
  <si>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</si>
  <si>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</si>
  <si>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</si>
  <si>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</si>
  <si>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</si>
  <si>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</si>
  <si>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</si>
  <si>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</si>
  <si>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</si>
  <si>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</si>
  <si>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</si>
  <si>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</si>
  <si>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</si>
  <si>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</si>
  <si>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</si>
  <si>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</si>
  <si>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</si>
  <si>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</si>
  <si>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</si>
  <si>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</si>
  <si>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</si>
  <si>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</si>
  <si>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</si>
  <si>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</si>
  <si>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</si>
  <si>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</si>
  <si>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</si>
  <si>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</si>
  <si>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</si>
  <si>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</si>
  <si>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</si>
  <si>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</si>
  <si>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</si>
  <si>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</si>
  <si>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</si>
  <si>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</si>
  <si>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</si>
  <si>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</si>
  <si>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</si>
  <si>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</si>
  <si>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</si>
  <si>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</si>
  <si>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</si>
  <si>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</si>
  <si>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</si>
  <si>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</si>
  <si>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</si>
  <si>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</si>
  <si>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</si>
  <si>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</si>
  <si>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</si>
  <si>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</si>
  <si>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</si>
  <si>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</si>
  <si>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</si>
  <si>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</si>
  <si>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</si>
  <si>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</si>
  <si>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</si>
  <si>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</si>
  <si>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</si>
  <si>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</si>
  <si>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</si>
  <si>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</si>
  <si>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</si>
  <si>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</si>
  <si>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</si>
  <si>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</si>
  <si>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</si>
  <si>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</si>
  <si>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</si>
  <si>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</si>
  <si>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</si>
  <si>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</si>
  <si>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</si>
  <si>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</si>
  <si>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</si>
  <si>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</si>
  <si>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</si>
  <si>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</si>
  <si>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</si>
  <si>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</si>
  <si>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</si>
  <si>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</si>
  <si>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</si>
  <si>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</si>
  <si>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</si>
  <si>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</si>
  <si>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</si>
  <si>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</si>
  <si>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</si>
  <si>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</si>
  <si>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</si>
  <si>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</si>
  <si>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</si>
  <si>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</si>
  <si>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</si>
  <si>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</si>
  <si>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</si>
  <si>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</si>
  <si>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</si>
  <si>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</si>
  <si>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</si>
  <si>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</si>
  <si>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</si>
  <si>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</si>
  <si>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</si>
  <si>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</si>
  <si>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</si>
  <si>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</si>
  <si>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</si>
  <si>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</si>
  <si>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</si>
  <si>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</si>
  <si>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</si>
  <si>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</si>
  <si>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</si>
  <si>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</si>
  <si>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</si>
  <si>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</si>
  <si>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</si>
  <si>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</si>
  <si>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</si>
  <si>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</si>
  <si>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</si>
  <si>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</si>
  <si>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</si>
  <si>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</si>
  <si>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</si>
  <si>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</si>
  <si>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</si>
  <si>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</si>
  <si>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</si>
  <si>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</si>
  <si>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</si>
  <si>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</si>
  <si>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</si>
  <si>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</si>
  <si>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</si>
  <si>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</si>
  <si>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</si>
  <si>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</si>
  <si>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</si>
  <si>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</si>
  <si>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</si>
  <si>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</si>
  <si>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</si>
  <si>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</si>
  <si>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</si>
  <si>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</si>
  <si>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</si>
  <si>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</si>
  <si>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</si>
  <si>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</si>
  <si>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</si>
  <si>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</si>
  <si>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</si>
  <si>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</si>
  <si>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</si>
  <si>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</si>
  <si>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</si>
  <si>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</si>
  <si>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</si>
  <si>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</si>
  <si>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</si>
  <si>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</si>
  <si>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</si>
  <si>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</si>
  <si>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</si>
  <si>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</si>
  <si>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</si>
  <si>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</si>
  <si>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</si>
  <si>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</si>
  <si>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</si>
  <si>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</si>
  <si>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</si>
  <si>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</si>
  <si>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</si>
  <si>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</si>
  <si>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</si>
  <si>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</si>
  <si>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</si>
  <si>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</si>
  <si>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</si>
  <si>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</si>
  <si>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</si>
  <si>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</si>
  <si>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</si>
  <si>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</si>
  <si>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</si>
  <si>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</si>
  <si>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</si>
  <si>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</si>
  <si>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</si>
  <si>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</si>
  <si>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</si>
  <si>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</si>
  <si>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</si>
  <si>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</si>
  <si>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</si>
  <si>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</si>
  <si>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</si>
  <si>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</si>
  <si>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</si>
  <si>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</si>
  <si>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</si>
  <si>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</si>
  <si>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</si>
  <si>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</si>
  <si>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</si>
  <si>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</si>
  <si>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</si>
  <si>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</si>
  <si>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</si>
  <si>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</si>
  <si>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</si>
  <si>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</si>
  <si>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</si>
  <si>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</si>
  <si>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</si>
  <si>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</si>
  <si>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</si>
  <si>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</si>
  <si>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</si>
  <si>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</si>
  <si>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</si>
  <si>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</si>
  <si>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</si>
  <si>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</si>
  <si>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</si>
  <si>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</si>
  <si>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</si>
  <si>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</si>
  <si>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</si>
  <si>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</si>
  <si>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</si>
  <si>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</si>
  <si>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</si>
  <si>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</si>
  <si>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</si>
  <si>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</si>
  <si>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</si>
  <si>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</si>
  <si>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</si>
  <si>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</si>
  <si>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</si>
  <si>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</si>
  <si>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</si>
  <si>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</si>
  <si>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</si>
  <si>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</si>
  <si>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</si>
  <si>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</si>
  <si>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</si>
  <si>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</si>
  <si>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</si>
  <si>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</si>
  <si>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</si>
  <si>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</si>
  <si>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</si>
  <si>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</si>
  <si>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</si>
  <si>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</si>
  <si>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</si>
  <si>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</si>
  <si>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</si>
  <si>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</si>
  <si>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</si>
  <si>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</si>
  <si>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</si>
  <si>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</si>
  <si>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</si>
  <si>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</si>
  <si>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</si>
  <si>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</si>
  <si>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</si>
  <si>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</si>
  <si>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</si>
  <si>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</si>
  <si>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</si>
  <si>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</si>
  <si>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</si>
  <si>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</si>
  <si>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</si>
  <si>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</si>
  <si>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</si>
  <si>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</si>
  <si>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</si>
  <si>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</si>
  <si>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</si>
  <si>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</si>
  <si>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</si>
  <si>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</si>
  <si>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</si>
  <si>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</si>
  <si>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</si>
  <si>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</si>
  <si>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</si>
  <si>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</si>
  <si>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</si>
  <si>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</si>
  <si>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</si>
  <si>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</si>
  <si>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</si>
  <si>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</si>
  <si>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</si>
  <si>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</si>
  <si>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</si>
  <si>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</si>
  <si>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</si>
  <si>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</si>
  <si>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</si>
  <si>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</si>
  <si>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</si>
  <si>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</si>
  <si>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</si>
  <si>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</si>
  <si>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</si>
  <si>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</si>
  <si>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</si>
  <si>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</si>
  <si>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</si>
  <si>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</si>
  <si>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</si>
  <si>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</si>
  <si>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</si>
  <si>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</si>
  <si>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</si>
  <si>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</si>
  <si>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</si>
  <si>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</si>
  <si>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</si>
  <si>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</si>
  <si>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</si>
  <si>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</si>
  <si>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</si>
  <si>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</si>
  <si>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</si>
  <si>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</si>
  <si>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</si>
  <si>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</si>
  <si>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</si>
  <si>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</si>
  <si>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</si>
  <si>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</si>
  <si>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</si>
  <si>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</si>
  <si>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</si>
  <si>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</si>
  <si>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</si>
  <si>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</si>
  <si>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</si>
  <si>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</si>
  <si>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</si>
  <si>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</si>
  <si>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</si>
  <si>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</si>
  <si>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</si>
  <si>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</si>
  <si>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</si>
  <si>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</si>
  <si>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</si>
  <si>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</si>
  <si>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</si>
  <si>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</si>
  <si>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</si>
  <si>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</si>
  <si>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</si>
  <si>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</si>
  <si>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</si>
  <si>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</si>
  <si>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</si>
  <si>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</si>
  <si>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</si>
  <si>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</si>
  <si>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</si>
  <si>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</si>
  <si>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</si>
  <si>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</si>
  <si>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</si>
  <si>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</si>
  <si>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</si>
  <si>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</si>
  <si>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</si>
  <si>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</si>
  <si>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</si>
  <si>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</si>
  <si>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</si>
  <si>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</si>
  <si>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</si>
  <si>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</si>
  <si>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</si>
  <si>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</si>
  <si>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</si>
  <si>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</si>
  <si>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</si>
  <si>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</si>
  <si>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</si>
  <si>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</si>
  <si>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</si>
  <si>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</si>
  <si>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</si>
  <si>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</si>
  <si>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</si>
  <si>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</si>
  <si>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</si>
  <si>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</si>
  <si>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</si>
  <si>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</si>
  <si>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</si>
  <si>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</si>
  <si>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</si>
  <si>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</si>
  <si>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</si>
  <si>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</si>
  <si>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</si>
  <si>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</si>
  <si>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</si>
  <si>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</si>
  <si>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</si>
  <si>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</si>
  <si>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</si>
  <si>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</si>
  <si>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</si>
  <si>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</si>
  <si>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</si>
  <si>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</si>
  <si>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</si>
  <si>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</si>
  <si>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</si>
  <si>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</si>
  <si>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</si>
  <si>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</si>
  <si>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</si>
  <si>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</si>
  <si>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</si>
  <si>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</si>
  <si>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</si>
  <si>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</si>
  <si>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</si>
  <si>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</si>
  <si>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</si>
  <si>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</si>
  <si>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</si>
  <si>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</si>
  <si>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</si>
  <si>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</si>
  <si>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</si>
  <si>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</si>
  <si>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</si>
  <si>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</si>
  <si>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</si>
  <si>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</si>
  <si>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</si>
  <si>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</si>
  <si>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</si>
  <si>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</si>
  <si>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</si>
  <si>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</si>
  <si>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</si>
  <si>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</si>
  <si>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</si>
  <si>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</si>
  <si>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</si>
  <si>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</si>
  <si>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</si>
  <si>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</si>
  <si>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</si>
  <si>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</si>
  <si>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</si>
  <si>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</si>
  <si>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</si>
  <si>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</si>
  <si>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</si>
  <si>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</si>
  <si>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</si>
  <si>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</si>
  <si>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</si>
  <si>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</si>
  <si>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</si>
  <si>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</si>
  <si>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</si>
  <si>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</si>
  <si>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</si>
  <si>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</si>
  <si>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</si>
  <si>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</si>
  <si>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</si>
  <si>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</si>
  <si>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</si>
  <si>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</si>
  <si>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</si>
  <si>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</si>
  <si>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</si>
  <si>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</si>
  <si>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</si>
  <si>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</si>
  <si>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</si>
  <si>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</si>
  <si>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</si>
  <si>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</si>
  <si>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</si>
  <si>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</si>
  <si>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</si>
  <si>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</si>
  <si>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</si>
  <si>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</si>
  <si>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</si>
  <si>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</si>
  <si>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</si>
  <si>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</si>
  <si>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</si>
  <si>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</si>
  <si>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</si>
  <si>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</si>
  <si>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</si>
  <si>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</si>
  <si>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</si>
  <si>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</si>
  <si>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</si>
  <si>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</si>
  <si>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</si>
  <si>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</si>
  <si>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</si>
  <si>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</si>
  <si>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</si>
  <si>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</si>
  <si>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</si>
  <si>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</si>
  <si>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</si>
  <si>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</si>
  <si>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</si>
  <si>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</si>
  <si>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</si>
  <si>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</si>
  <si>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</si>
  <si>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</si>
  <si>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</si>
  <si>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</si>
  <si>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</si>
  <si>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</si>
  <si>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</si>
  <si>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</si>
  <si>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</si>
  <si>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</si>
  <si>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</si>
  <si>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</si>
  <si>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</si>
  <si>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</si>
  <si>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</si>
  <si>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</si>
  <si>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</si>
  <si>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</si>
  <si>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</si>
  <si>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</si>
  <si>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</si>
  <si>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</si>
  <si>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</si>
  <si>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</si>
  <si>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</si>
  <si>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</si>
  <si>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</si>
  <si>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</si>
  <si>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</si>
  <si>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</si>
  <si>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</si>
  <si>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</si>
  <si>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</si>
  <si>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</si>
  <si>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</si>
  <si>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</si>
  <si>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</si>
  <si>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</si>
  <si>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</si>
  <si>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</si>
  <si>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</si>
  <si>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</si>
  <si>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</si>
  <si>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</si>
  <si>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</si>
  <si>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</si>
  <si>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</si>
  <si>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</si>
  <si>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</si>
  <si>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</si>
  <si>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</si>
  <si>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</si>
  <si>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</si>
  <si>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</si>
  <si>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</si>
  <si>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</si>
  <si>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</si>
  <si>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</si>
  <si>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</si>
  <si>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</si>
  <si>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</si>
  <si>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</si>
  <si>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</si>
  <si>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</si>
  <si>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</si>
  <si>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</si>
  <si>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</si>
  <si>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</si>
  <si>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</si>
  <si>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</si>
  <si>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</si>
  <si>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</si>
  <si>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</si>
  <si>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</si>
  <si>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</si>
  <si>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</si>
  <si>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</si>
  <si>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</si>
  <si>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</si>
  <si>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</si>
  <si>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</si>
  <si>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</si>
  <si>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</si>
  <si>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</si>
  <si>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</si>
  <si>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</si>
  <si>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</si>
  <si>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</si>
  <si>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</si>
  <si>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</si>
  <si>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</si>
  <si>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</si>
  <si>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</si>
  <si>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</si>
  <si>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</si>
  <si>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</si>
  <si>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</si>
  <si>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</si>
  <si>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</si>
  <si>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</si>
  <si>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</si>
  <si>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</si>
  <si>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</si>
  <si>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</si>
  <si>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</si>
  <si>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</si>
  <si>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</si>
  <si>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</si>
  <si>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</si>
  <si>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</si>
  <si>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</si>
  <si>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</si>
  <si>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</si>
  <si>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</si>
  <si>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</si>
  <si>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</si>
  <si>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</si>
  <si>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</si>
  <si>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</si>
  <si>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</si>
  <si>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</si>
  <si>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</si>
  <si>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</si>
  <si>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</si>
  <si>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</si>
  <si>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</si>
  <si>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</si>
  <si>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</si>
  <si>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</si>
  <si>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</si>
  <si>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</si>
  <si>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</si>
  <si>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</si>
  <si>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</si>
  <si>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</si>
  <si>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</si>
  <si>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</si>
  <si>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</si>
  <si>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</si>
  <si>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</si>
  <si>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</si>
  <si>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</si>
  <si>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</si>
  <si>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</si>
  <si>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</si>
  <si>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</si>
  <si>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</si>
  <si>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</si>
  <si>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</si>
  <si>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</si>
  <si>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</si>
  <si>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</si>
  <si>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</si>
  <si>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</si>
  <si>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</si>
  <si>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</si>
  <si>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</si>
  <si>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</si>
  <si>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</si>
  <si>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</si>
  <si>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</si>
  <si>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</si>
  <si>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</si>
  <si>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</si>
  <si>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</si>
  <si>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</si>
  <si>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</si>
  <si>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</si>
  <si>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</si>
  <si>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</si>
  <si>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</si>
  <si>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</si>
  <si>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</si>
  <si>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</si>
  <si>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</si>
  <si>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</si>
  <si>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</si>
  <si>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</si>
  <si>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</si>
  <si>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</si>
  <si>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</si>
  <si>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</si>
  <si>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</si>
  <si>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</si>
  <si>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</si>
  <si>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</si>
  <si>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</si>
  <si>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</si>
  <si>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</si>
  <si>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</si>
  <si>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</si>
  <si>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</si>
  <si>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</si>
  <si>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</si>
  <si>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</si>
  <si>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</si>
  <si>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</si>
  <si>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</si>
  <si>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</si>
  <si>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</si>
  <si>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</si>
  <si>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</si>
  <si>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</si>
  <si>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</si>
  <si>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</si>
  <si>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</si>
  <si>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</si>
  <si>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</si>
  <si>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</si>
  <si>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</si>
  <si>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</si>
  <si>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</si>
  <si>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</si>
  <si>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</si>
  <si>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</si>
  <si>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</si>
  <si>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</si>
  <si>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</si>
  <si>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</si>
  <si>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</si>
  <si>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</si>
  <si>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</si>
  <si>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</si>
  <si>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</si>
  <si>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</si>
  <si>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</si>
  <si>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</si>
  <si>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</si>
  <si>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</si>
  <si>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</si>
  <si>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</si>
  <si>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</si>
  <si>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</si>
  <si>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</si>
  <si>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</si>
  <si>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</si>
  <si>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</si>
  <si>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</si>
  <si>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</si>
  <si>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</si>
  <si>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</si>
  <si>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</si>
  <si>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</si>
  <si>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</si>
  <si>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</si>
  <si>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</si>
  <si>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</si>
  <si>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</si>
  <si>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</si>
  <si>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</si>
  <si>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</si>
  <si>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</si>
  <si>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</si>
  <si>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</si>
  <si>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</si>
  <si>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</si>
  <si>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</si>
  <si>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</si>
  <si>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</si>
  <si>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</si>
  <si>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</si>
  <si>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</si>
  <si>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</si>
  <si>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</si>
  <si>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</si>
  <si>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</si>
  <si>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</si>
  <si>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</si>
  <si>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</si>
  <si>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</si>
  <si>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</si>
  <si>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</si>
  <si>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</si>
  <si>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</si>
  <si>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</si>
  <si>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</si>
  <si>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</si>
  <si>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</si>
  <si>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</si>
  <si>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</si>
  <si>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</si>
  <si>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</si>
  <si>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</si>
  <si>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</si>
  <si>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</si>
  <si>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</si>
  <si>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</si>
  <si>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</si>
  <si>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</si>
  <si>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</si>
  <si>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</si>
  <si>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</si>
  <si>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</si>
  <si>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</si>
  <si>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</si>
  <si>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</si>
  <si>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</si>
  <si>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</si>
  <si>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</si>
  <si>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</si>
  <si>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</si>
  <si>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</si>
  <si>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</si>
  <si>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</si>
  <si>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</si>
  <si>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</si>
  <si>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</si>
  <si>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</si>
  <si>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</si>
  <si>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</si>
  <si>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</si>
  <si>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</si>
  <si>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</si>
  <si>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</si>
  <si>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</si>
  <si>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</si>
  <si>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</si>
  <si>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</si>
  <si>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</si>
  <si>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</si>
  <si>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</si>
  <si>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</si>
  <si>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</si>
  <si>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</si>
  <si>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</si>
  <si>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</si>
  <si>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</si>
  <si>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</si>
  <si>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</si>
  <si>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</si>
  <si>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</si>
  <si>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</si>
  <si>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</si>
  <si>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</si>
  <si>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</si>
  <si>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</si>
  <si>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</si>
  <si>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</si>
  <si>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</si>
  <si>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</si>
  <si>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</si>
  <si>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</si>
  <si>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</si>
  <si>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</si>
  <si>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</si>
  <si>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</si>
  <si>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</si>
  <si>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</si>
  <si>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</si>
  <si>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</si>
  <si>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</si>
  <si>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</si>
  <si>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</si>
  <si>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</si>
  <si>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</si>
  <si>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</si>
  <si>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</si>
  <si>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</si>
  <si>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</si>
  <si>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</si>
  <si>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</si>
  <si>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</si>
  <si>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</si>
  <si>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</si>
  <si>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</si>
  <si>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</si>
  <si>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</si>
  <si>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</si>
  <si>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</si>
  <si>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</si>
  <si>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</si>
  <si>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</si>
  <si>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</si>
  <si>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</si>
  <si>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</si>
  <si>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</si>
  <si>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</si>
  <si>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</si>
  <si>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</si>
  <si>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</si>
  <si>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</si>
  <si>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</si>
  <si>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</si>
  <si>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</si>
  <si>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</si>
  <si>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</si>
  <si>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</si>
  <si>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</si>
  <si>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</si>
  <si>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</si>
  <si>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</si>
  <si>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</si>
  <si>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</si>
  <si>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</si>
  <si>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</si>
  <si>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</si>
  <si>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</si>
  <si>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</si>
  <si>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</si>
  <si>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</si>
  <si>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</si>
  <si>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</si>
  <si>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</si>
  <si>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</si>
  <si>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</si>
  <si>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</si>
  <si>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</si>
  <si>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</si>
  <si>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</si>
  <si>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</si>
  <si>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</si>
  <si>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</si>
  <si>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</si>
  <si>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</si>
  <si>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</si>
  <si>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</si>
  <si>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</si>
  <si>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</si>
  <si>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</si>
  <si>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</si>
  <si>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</si>
  <si>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</si>
  <si>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</si>
  <si>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</si>
  <si>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</si>
  <si>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</si>
  <si>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</si>
  <si>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</si>
  <si>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</si>
  <si>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</si>
  <si>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</si>
  <si>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</si>
  <si>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</si>
  <si>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</si>
  <si>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</si>
  <si>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</si>
  <si>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</si>
  <si>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</si>
  <si>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</si>
  <si>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</si>
  <si>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</si>
  <si>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</si>
  <si>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</si>
  <si>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</si>
  <si>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</si>
  <si>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</si>
  <si>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</si>
  <si>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</si>
  <si>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</si>
  <si>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</si>
  <si>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</si>
  <si>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</si>
  <si>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</si>
  <si>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</si>
  <si>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</si>
  <si>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</si>
  <si>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</si>
  <si>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</si>
  <si>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</si>
  <si>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</si>
  <si>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</si>
  <si>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</si>
  <si>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</si>
  <si>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</si>
  <si>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</si>
  <si>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</si>
  <si>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</si>
  <si>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</si>
  <si>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</si>
  <si>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</si>
  <si>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</si>
  <si>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</si>
  <si>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</si>
  <si>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</si>
  <si>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</si>
  <si>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</si>
  <si>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</si>
  <si>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</si>
  <si>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</si>
  <si>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</si>
  <si>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</si>
  <si>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</si>
  <si>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</si>
  <si>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</si>
  <si>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</si>
  <si>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</si>
  <si>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</si>
  <si>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</si>
  <si>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</si>
  <si>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</si>
  <si>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</si>
  <si>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</si>
  <si>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</si>
  <si>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</si>
  <si>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</si>
  <si>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</si>
  <si>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</si>
  <si>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</si>
  <si>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</si>
  <si>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</si>
  <si>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</si>
  <si>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</si>
  <si>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</si>
  <si>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</si>
  <si>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</si>
  <si>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</si>
  <si>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</si>
  <si>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</si>
  <si>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</si>
  <si>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</si>
  <si>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</si>
  <si>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</si>
  <si>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</si>
  <si>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</si>
  <si>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</si>
  <si>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</si>
  <si>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</si>
  <si>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</si>
  <si>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</si>
  <si>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</si>
  <si>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</si>
  <si>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</si>
  <si>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</si>
  <si>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</si>
  <si>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</si>
  <si>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</si>
  <si>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</si>
  <si>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</si>
  <si>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</si>
  <si>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</si>
  <si>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</si>
  <si>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</si>
  <si>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</si>
  <si>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</si>
  <si>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</si>
  <si>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</si>
  <si>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</si>
  <si>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</si>
  <si>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</si>
  <si>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</si>
  <si>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</si>
  <si>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</si>
  <si>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</si>
  <si>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</si>
  <si>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</si>
  <si>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</si>
  <si>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</si>
  <si>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</si>
  <si>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</si>
  <si>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</si>
  <si>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</si>
  <si>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</si>
  <si>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</si>
  <si>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</si>
  <si>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</si>
  <si>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</si>
  <si>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</si>
  <si>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</si>
  <si>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</si>
  <si>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</si>
  <si>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</si>
  <si>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</si>
  <si>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</si>
  <si>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</si>
  <si>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</si>
  <si>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</si>
  <si>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</si>
  <si>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</si>
  <si>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</si>
  <si>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</si>
  <si>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</si>
  <si>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</si>
  <si>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</si>
  <si>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</si>
  <si>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</si>
  <si>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</si>
  <si>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</si>
  <si>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</si>
  <si>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</si>
  <si>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</si>
  <si>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</si>
  <si>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</si>
  <si>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</si>
  <si>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</si>
  <si>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</si>
  <si>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</si>
  <si>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</si>
  <si>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</si>
  <si>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</si>
  <si>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</si>
  <si>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</si>
  <si>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</si>
  <si>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</si>
  <si>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</si>
  <si>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</si>
  <si>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</si>
  <si>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</si>
  <si>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</si>
  <si>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</si>
  <si>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</si>
  <si>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</si>
  <si>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</si>
  <si>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</si>
  <si>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</si>
  <si>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</si>
  <si>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</si>
  <si>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</si>
  <si>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</si>
  <si>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</si>
  <si>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</si>
  <si>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</si>
  <si>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</si>
  <si>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</si>
  <si>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</si>
  <si>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</si>
  <si>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</si>
  <si>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</si>
  <si>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</si>
  <si>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</si>
  <si>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</si>
  <si>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</si>
  <si>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</si>
  <si>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</si>
  <si>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</si>
  <si>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</si>
  <si>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</si>
  <si>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</si>
  <si>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</si>
  <si>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</si>
  <si>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</si>
  <si>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</si>
  <si>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</si>
  <si>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</si>
  <si>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</si>
  <si>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</si>
  <si>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</si>
  <si>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</si>
  <si>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</si>
  <si>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</si>
  <si>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</si>
  <si>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</si>
  <si>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</si>
  <si>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</si>
  <si>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</si>
  <si>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</si>
  <si>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</si>
  <si>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</si>
  <si>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</si>
  <si>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</si>
  <si>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</si>
  <si>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</si>
  <si>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</si>
  <si>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</si>
  <si>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</si>
  <si>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</si>
  <si>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</si>
  <si>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</si>
  <si>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</si>
  <si>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</si>
  <si>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</si>
  <si>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</si>
  <si>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</si>
  <si>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</si>
  <si>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</si>
  <si>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</si>
  <si>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</si>
  <si>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</si>
  <si>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</si>
  <si>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</si>
  <si>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</si>
  <si>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</si>
  <si>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</si>
  <si>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</si>
  <si>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</si>
  <si>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</si>
  <si>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</si>
  <si>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</si>
  <si>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</si>
  <si>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</si>
  <si>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</si>
  <si>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</si>
  <si>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</si>
  <si>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</si>
  <si>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</si>
  <si>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</si>
  <si>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</si>
  <si>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</si>
  <si>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</si>
  <si>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</si>
  <si>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</si>
  <si>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</si>
  <si>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</si>
  <si>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</si>
  <si>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</si>
  <si>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</si>
  <si>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</si>
  <si>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</si>
  <si>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</si>
  <si>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</si>
  <si>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</si>
  <si>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</si>
  <si>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</si>
  <si>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</si>
  <si>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</si>
  <si>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</si>
  <si>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</si>
  <si>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</si>
  <si>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</si>
  <si>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</si>
  <si>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</si>
  <si>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</si>
  <si>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</si>
  <si>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</si>
  <si>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</si>
  <si>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</si>
  <si>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</si>
  <si>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</si>
  <si>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</si>
  <si>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</si>
  <si>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</si>
  <si>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</si>
  <si>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</si>
  <si>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</si>
  <si>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</si>
  <si>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</si>
  <si>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</si>
  <si>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</si>
  <si>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</si>
  <si>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</si>
  <si>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</si>
  <si>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</si>
  <si>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</si>
  <si>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</si>
  <si>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</si>
  <si>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</si>
  <si>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</si>
  <si>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</si>
  <si>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</si>
  <si>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</si>
  <si>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</si>
  <si>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</si>
  <si>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</si>
  <si>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</si>
  <si>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</si>
  <si>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</si>
  <si>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</si>
  <si>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</si>
  <si>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</si>
  <si>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</si>
  <si>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</si>
  <si>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</si>
  <si>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</si>
  <si>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</si>
  <si>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</si>
  <si>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</si>
  <si>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</si>
  <si>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</si>
  <si>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</si>
  <si>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</si>
  <si>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</si>
  <si>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</si>
  <si>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</si>
  <si>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</si>
  <si>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</si>
  <si>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</si>
  <si>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</si>
  <si>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</si>
  <si>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</si>
  <si>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</si>
  <si>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</si>
  <si>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</si>
  <si>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</si>
  <si>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</si>
  <si>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</si>
  <si>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</si>
  <si>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</si>
  <si>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</si>
  <si>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</si>
  <si>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</si>
  <si>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</si>
  <si>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</si>
  <si>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</si>
  <si>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</si>
  <si>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</si>
  <si>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</si>
  <si>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</si>
  <si>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</si>
  <si>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</si>
  <si>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</si>
  <si>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</si>
  <si>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</si>
  <si>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</si>
  <si>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</si>
  <si>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</si>
  <si>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</si>
  <si>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</si>
  <si>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</si>
  <si>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</si>
  <si>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</si>
  <si>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</si>
  <si>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</si>
  <si>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</si>
  <si>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</si>
  <si>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</si>
  <si>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</si>
  <si>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</si>
  <si>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</si>
  <si>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</si>
  <si>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</si>
  <si>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</si>
  <si>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</si>
  <si>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</si>
  <si>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</si>
  <si>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</si>
  <si>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</si>
  <si>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</si>
  <si>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</si>
  <si>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</si>
  <si>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</si>
  <si>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</si>
  <si>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</si>
  <si>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</si>
  <si>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</si>
  <si>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</si>
  <si>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</si>
  <si>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</si>
  <si>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</si>
  <si>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</si>
  <si>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</si>
  <si>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</si>
  <si>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</si>
  <si>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</si>
  <si>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</si>
  <si>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</si>
  <si>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</si>
  <si>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</si>
  <si>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</si>
  <si>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</si>
  <si>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</si>
  <si>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</si>
  <si>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</si>
  <si>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</si>
  <si>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</si>
  <si>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</si>
  <si>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</si>
  <si>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</si>
  <si>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</si>
  <si>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</si>
  <si>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</si>
  <si>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</si>
  <si>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</si>
  <si>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</si>
  <si>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</si>
  <si>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</si>
  <si>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</si>
  <si>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</si>
  <si>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</si>
  <si>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</si>
  <si>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</si>
  <si>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</si>
  <si>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</si>
  <si>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</si>
  <si>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</si>
  <si>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</si>
  <si>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</si>
  <si>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</si>
  <si>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</si>
  <si>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</si>
  <si>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</si>
  <si>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</si>
  <si>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</si>
  <si>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</si>
  <si>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</si>
  <si>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</si>
  <si>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</si>
  <si>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</si>
  <si>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</si>
  <si>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</si>
  <si>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</si>
  <si>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</si>
  <si>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</si>
  <si>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</si>
  <si>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</si>
  <si>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</si>
  <si>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</si>
  <si>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</si>
  <si>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</si>
  <si>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</si>
  <si>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</si>
  <si>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</si>
  <si>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</si>
  <si>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</si>
  <si>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</si>
  <si>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</si>
  <si>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</si>
  <si>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</si>
  <si>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</si>
  <si>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</si>
  <si>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</si>
  <si>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</si>
  <si>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</si>
  <si>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</si>
  <si>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</si>
  <si>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</si>
  <si>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</si>
  <si>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</si>
  <si>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</si>
  <si>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</si>
  <si>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</si>
  <si>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</si>
  <si>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</si>
  <si>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</si>
  <si>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</si>
  <si>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</si>
  <si>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</si>
  <si>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</si>
  <si>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</si>
  <si>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</si>
  <si>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</si>
  <si>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</si>
  <si>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</si>
  <si>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</si>
  <si>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</si>
  <si>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</si>
  <si>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</si>
  <si>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</si>
  <si>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</si>
  <si>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</si>
  <si>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</si>
  <si>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</si>
  <si>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</si>
  <si>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</si>
  <si>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</si>
  <si>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</si>
  <si>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</si>
  <si>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</si>
  <si>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</si>
  <si>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</si>
  <si>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</si>
  <si>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</si>
  <si>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</si>
  <si>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</si>
  <si>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</si>
  <si>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</si>
  <si>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</si>
  <si>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</si>
  <si>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</si>
  <si>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</si>
  <si>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</si>
  <si>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</si>
  <si>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</si>
  <si>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</si>
  <si>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</si>
  <si>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</si>
  <si>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</si>
  <si>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</si>
  <si>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</si>
  <si>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</si>
  <si>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</si>
  <si>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</si>
  <si>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</si>
  <si>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</si>
  <si>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</si>
  <si>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</si>
  <si>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</si>
  <si>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</si>
  <si>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</si>
  <si>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</si>
  <si>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</si>
  <si>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</si>
  <si>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</si>
  <si>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</si>
  <si>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</si>
  <si>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</si>
  <si>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</si>
  <si>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</si>
  <si>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</si>
  <si>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</si>
  <si>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</si>
  <si>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</si>
  <si>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</si>
  <si>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</si>
  <si>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</si>
  <si>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</si>
  <si>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</si>
  <si>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</si>
  <si>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</si>
  <si>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</si>
  <si>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</si>
  <si>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</si>
  <si>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</si>
  <si>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</si>
  <si>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</si>
  <si>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</si>
  <si>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</si>
  <si>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</si>
  <si>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</si>
  <si>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</si>
  <si>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</si>
  <si>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</si>
  <si>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</si>
  <si>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</si>
  <si>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</si>
  <si>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</si>
  <si>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</si>
  <si>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</si>
  <si>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</si>
  <si>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</si>
  <si>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</si>
  <si>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</si>
  <si>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</si>
  <si>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</si>
  <si>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</si>
  <si>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</si>
  <si>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</si>
  <si>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</si>
  <si>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</si>
  <si>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</si>
  <si>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</si>
  <si>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</si>
  <si>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</si>
  <si>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</si>
  <si>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</si>
  <si>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</si>
  <si>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</si>
  <si>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</si>
  <si>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</si>
  <si>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</si>
  <si>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</si>
  <si>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</si>
  <si>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</si>
  <si>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</si>
  <si>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</si>
  <si>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</si>
  <si>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</si>
  <si>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</si>
  <si>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</si>
  <si>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</si>
  <si>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</si>
  <si>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</si>
  <si>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</si>
  <si>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</si>
  <si>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</si>
  <si>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</si>
  <si>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</si>
  <si>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</si>
  <si>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</si>
  <si>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</si>
  <si>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</si>
  <si>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</si>
  <si>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</si>
  <si>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</si>
  <si>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</si>
  <si>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</si>
  <si>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</si>
  <si>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</si>
  <si>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</si>
  <si>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</si>
  <si>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</si>
  <si>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</si>
  <si>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</si>
  <si>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</si>
  <si>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</si>
  <si>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</si>
  <si>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</si>
  <si>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</si>
  <si>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</si>
  <si>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</si>
  <si>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</si>
  <si>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</si>
  <si>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</si>
  <si>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</si>
  <si>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</si>
  <si>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</si>
  <si>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</si>
  <si>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</si>
  <si>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</si>
  <si>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</si>
  <si>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</si>
  <si>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</si>
  <si>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</si>
  <si>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</si>
  <si>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</si>
  <si>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</si>
  <si>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</si>
  <si>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</si>
  <si>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</si>
  <si>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</si>
  <si>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</si>
  <si>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</si>
  <si>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</si>
  <si>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</si>
  <si>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</si>
  <si>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</si>
  <si>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</si>
  <si>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</si>
  <si>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</si>
  <si>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</si>
  <si>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</si>
  <si>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</si>
  <si>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</si>
  <si>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</si>
  <si>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</si>
  <si>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</si>
  <si>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</si>
  <si>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</si>
  <si>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</si>
  <si>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</si>
  <si>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</si>
  <si>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</si>
  <si>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</si>
  <si>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</si>
  <si>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</si>
  <si>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</si>
  <si>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</si>
  <si>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</si>
  <si>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</si>
  <si>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</si>
  <si>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</si>
  <si>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</si>
  <si>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</si>
  <si>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</si>
  <si>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</si>
  <si>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</si>
  <si>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</si>
  <si>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</si>
  <si>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</si>
  <si>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</si>
  <si>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</si>
  <si>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</si>
  <si>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</si>
  <si>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</si>
  <si>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</si>
  <si>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</si>
  <si>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</si>
  <si>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</si>
  <si>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</si>
  <si>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</si>
  <si>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</si>
  <si>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</si>
  <si>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</si>
  <si>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</si>
  <si>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</si>
  <si>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</si>
  <si>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</si>
  <si>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</si>
  <si>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</si>
  <si>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</si>
  <si>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</si>
  <si>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</si>
  <si>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</si>
  <si>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</si>
  <si>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</si>
  <si>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</si>
  <si>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</si>
  <si>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</si>
  <si>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</si>
  <si>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</si>
  <si>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</si>
  <si>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</si>
  <si>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</si>
  <si>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</si>
  <si>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</si>
  <si>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</si>
  <si>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</si>
  <si>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</si>
  <si>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</si>
  <si>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</si>
  <si>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</si>
  <si>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</si>
  <si>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</si>
  <si>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</si>
  <si>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</si>
  <si>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</si>
  <si>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</si>
  <si>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</si>
  <si>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</si>
  <si>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</si>
  <si>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</si>
  <si>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</si>
  <si>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</si>
  <si>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</si>
  <si>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</si>
  <si>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</si>
  <si>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</si>
  <si>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</si>
  <si>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</si>
  <si>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</si>
  <si>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</si>
  <si>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</si>
  <si>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</si>
  <si>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</si>
  <si>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</si>
  <si>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</si>
  <si>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</si>
  <si>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</si>
  <si>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</si>
  <si>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</si>
  <si>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</si>
  <si>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</si>
  <si>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</si>
  <si>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</si>
  <si>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</si>
  <si>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</si>
  <si>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</si>
  <si>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</si>
  <si>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</si>
  <si>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</si>
  <si>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</si>
  <si>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</si>
  <si>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</si>
  <si>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</si>
  <si>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</si>
  <si>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</si>
  <si>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</si>
  <si>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</si>
  <si>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</si>
  <si>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</si>
  <si>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</si>
  <si>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</si>
  <si>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</si>
  <si>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</si>
  <si>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</si>
  <si>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</si>
  <si>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</si>
  <si>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</si>
  <si>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</si>
  <si>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</si>
  <si>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</si>
  <si>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</si>
  <si>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</si>
  <si>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</si>
  <si>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</si>
  <si>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</si>
  <si>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</si>
  <si>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</si>
  <si>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</si>
  <si>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</si>
  <si>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</si>
  <si>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</si>
  <si>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</si>
  <si>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</si>
  <si>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</si>
  <si>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</si>
  <si>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</si>
  <si>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</si>
  <si>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</si>
  <si>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</si>
  <si>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</si>
  <si>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</si>
  <si>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</si>
  <si>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</si>
  <si>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</si>
  <si>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</si>
  <si>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</si>
  <si>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</si>
  <si>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</si>
  <si>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</si>
  <si>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</si>
  <si>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</si>
  <si>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</si>
  <si>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</si>
  <si>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</si>
  <si>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</si>
  <si>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</si>
  <si>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</si>
  <si>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</si>
  <si>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</si>
  <si>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</si>
  <si>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</si>
  <si>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</si>
  <si>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</si>
  <si>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</si>
  <si>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</si>
  <si>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</si>
  <si>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</si>
  <si>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</si>
  <si>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</si>
  <si>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</si>
  <si>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</si>
  <si>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</si>
  <si>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</si>
  <si>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</si>
  <si>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</si>
  <si>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</si>
  <si>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</si>
  <si>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</si>
  <si>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</si>
  <si>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</si>
  <si>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</si>
  <si>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</si>
  <si>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</si>
  <si>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</si>
  <si>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</si>
  <si>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</si>
  <si>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</si>
  <si>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</si>
  <si>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</si>
  <si>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</si>
  <si>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</si>
  <si>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</si>
  <si>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</si>
  <si>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</si>
  <si>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</si>
  <si>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</si>
  <si>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</si>
  <si>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</si>
  <si>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</si>
  <si>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</si>
  <si>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</si>
  <si>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</si>
  <si>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</si>
  <si>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</si>
  <si>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</si>
  <si>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</si>
  <si>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</si>
  <si>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</si>
  <si>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</si>
  <si>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</si>
  <si>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</si>
  <si>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</si>
  <si>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</si>
  <si>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</si>
  <si>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</si>
  <si>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</si>
  <si>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</si>
  <si>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</si>
  <si>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</si>
  <si>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</si>
  <si>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</si>
  <si>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</si>
  <si>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</si>
  <si>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</si>
  <si>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</si>
  <si>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</si>
  <si>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</si>
  <si>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</si>
  <si>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</si>
  <si>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</si>
  <si>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</si>
  <si>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</si>
  <si>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</si>
  <si>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</si>
  <si>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</si>
  <si>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</si>
  <si>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</si>
  <si>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</si>
  <si>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</si>
  <si>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</si>
  <si>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</si>
  <si>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</si>
  <si>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</si>
  <si>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</si>
  <si>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</si>
  <si>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</si>
  <si>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</si>
  <si>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</si>
  <si>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</si>
  <si>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</si>
  <si>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</si>
  <si>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</si>
  <si>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</si>
  <si>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</si>
  <si>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</si>
  <si>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</si>
  <si>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</si>
  <si>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</si>
  <si>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</si>
  <si>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</si>
  <si>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</si>
  <si>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</si>
  <si>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</si>
  <si>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</si>
  <si>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</si>
  <si>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</si>
  <si>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</si>
  <si>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</si>
  <si>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</si>
  <si>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</si>
  <si>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</si>
  <si>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</si>
  <si>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</si>
  <si>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</si>
  <si>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</si>
  <si>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</si>
  <si>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</si>
  <si>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</si>
  <si>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</si>
  <si>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</si>
  <si>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</si>
  <si>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</si>
  <si>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</si>
  <si>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</si>
  <si>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</si>
  <si>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</si>
  <si>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</si>
  <si>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</si>
  <si>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</si>
  <si>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</si>
  <si>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</si>
  <si>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</si>
  <si>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</si>
  <si>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</si>
  <si>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</si>
  <si>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</si>
  <si>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</si>
  <si>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</si>
  <si>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</si>
  <si>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</si>
  <si>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</si>
  <si>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</si>
  <si>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</si>
  <si>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</si>
  <si>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</si>
  <si>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</si>
  <si>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</si>
  <si>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</si>
  <si>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</si>
  <si>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</si>
  <si>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</si>
  <si>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</si>
  <si>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</si>
  <si>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</si>
  <si>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</si>
  <si>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</si>
  <si>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</si>
  <si>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</si>
  <si>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</si>
  <si>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</si>
  <si>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</si>
  <si>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</si>
  <si>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</si>
  <si>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</si>
  <si>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</si>
  <si>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</si>
  <si>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</si>
  <si>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</si>
  <si>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</si>
  <si>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</si>
  <si>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</si>
  <si>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</si>
  <si>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</si>
  <si>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</si>
  <si>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</si>
  <si>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</si>
  <si>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</si>
  <si>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</si>
  <si>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</si>
  <si>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</si>
  <si>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</si>
  <si>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</si>
  <si>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</si>
  <si>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</si>
  <si>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</si>
  <si>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</si>
  <si>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</si>
  <si>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</si>
  <si>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</si>
  <si>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</si>
  <si>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</si>
  <si>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</si>
  <si>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</si>
  <si>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</si>
  <si>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</si>
  <si>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</si>
  <si>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</si>
  <si>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</si>
  <si>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</si>
  <si>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</si>
  <si>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</si>
  <si>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</si>
  <si>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</si>
  <si>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</si>
  <si>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</si>
  <si>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</si>
  <si>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</si>
  <si>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</si>
  <si>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</si>
  <si>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</si>
  <si>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</si>
  <si>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</si>
  <si>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</si>
  <si>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</si>
  <si>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</si>
  <si>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</si>
  <si>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</si>
  <si>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</si>
  <si>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</si>
  <si>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</si>
  <si>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</si>
  <si>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</si>
  <si>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</si>
  <si>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</si>
  <si>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</si>
  <si>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</si>
  <si>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</si>
  <si>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</si>
  <si>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</si>
  <si>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</si>
  <si>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</si>
  <si>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</si>
  <si>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</si>
  <si>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</si>
  <si>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</si>
  <si>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</si>
  <si>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</si>
  <si>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</si>
  <si>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</si>
  <si>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</si>
  <si>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</si>
  <si>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</si>
  <si>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</si>
  <si>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</si>
  <si>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</si>
  <si>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</si>
  <si>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</si>
  <si>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</si>
  <si>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</si>
  <si>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</si>
  <si>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</si>
  <si>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</si>
  <si>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</si>
  <si>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</si>
  <si>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</si>
  <si>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</si>
  <si>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</si>
  <si>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</si>
  <si>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</si>
  <si>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</si>
  <si>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</si>
  <si>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</si>
  <si>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</si>
  <si>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</si>
  <si>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</si>
  <si>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</si>
  <si>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</si>
  <si>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</si>
  <si>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</si>
  <si>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</si>
  <si>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</si>
  <si>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</si>
  <si>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</si>
  <si>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</si>
  <si>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</si>
  <si>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</si>
  <si>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</si>
  <si>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</si>
  <si>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</si>
  <si>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</si>
  <si>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</si>
  <si>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</si>
  <si>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</si>
  <si>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</si>
  <si>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</si>
  <si>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</si>
  <si>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</si>
  <si>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</si>
  <si>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</si>
  <si>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</si>
  <si>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</si>
  <si>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</si>
  <si>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</si>
  <si>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</si>
  <si>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</si>
  <si>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</si>
  <si>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</si>
  <si>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</si>
  <si>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</si>
  <si>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</si>
  <si>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</si>
  <si>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</si>
  <si>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</si>
  <si>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</si>
  <si>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</si>
  <si>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</si>
  <si>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</si>
  <si>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</si>
  <si>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</si>
  <si>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</si>
  <si>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</si>
  <si>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</si>
  <si>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</si>
  <si>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</si>
  <si>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</si>
  <si>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</si>
  <si>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</si>
  <si>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</si>
  <si>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</si>
  <si>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</si>
  <si>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</si>
  <si>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</si>
  <si>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</si>
  <si>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</si>
  <si>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</si>
  <si>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</si>
  <si>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</si>
  <si>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</si>
  <si>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</si>
  <si>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</si>
  <si>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</si>
  <si>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</si>
  <si>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</si>
  <si>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</si>
  <si>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</si>
  <si>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</si>
  <si>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</si>
  <si>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</si>
  <si>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</si>
  <si>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</si>
  <si>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</si>
  <si>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</si>
  <si>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</si>
  <si>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</si>
  <si>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</si>
  <si>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</si>
  <si>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</si>
  <si>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</si>
  <si>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</si>
  <si>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</si>
  <si>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</si>
  <si>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</si>
  <si>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</si>
  <si>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</si>
  <si>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</si>
  <si>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</si>
  <si>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</si>
  <si>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</si>
  <si>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</si>
  <si>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</si>
  <si>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</si>
  <si>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</si>
  <si>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</si>
  <si>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</si>
  <si>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</si>
  <si>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</si>
  <si>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</si>
  <si>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</si>
  <si>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</si>
  <si>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</si>
  <si>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</si>
  <si>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</si>
  <si>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</si>
  <si>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</si>
  <si>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</si>
  <si>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</si>
  <si>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</si>
  <si>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</si>
  <si>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</si>
  <si>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</si>
  <si>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</si>
  <si>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</si>
  <si>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</si>
  <si>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</si>
  <si>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</si>
  <si>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</si>
  <si>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</si>
  <si>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</si>
  <si>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</si>
  <si>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</si>
  <si>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</si>
  <si>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</si>
  <si>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</si>
  <si>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</si>
  <si>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</si>
  <si>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</si>
  <si>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</si>
  <si>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</si>
  <si>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</si>
  <si>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</si>
  <si>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</si>
  <si>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</si>
  <si>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</si>
  <si>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</si>
  <si>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</si>
  <si>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</si>
  <si>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</si>
  <si>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</si>
  <si>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</si>
  <si>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</si>
  <si>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</si>
  <si>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</si>
  <si>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</si>
  <si>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</si>
  <si>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</si>
  <si>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</si>
  <si>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</si>
  <si>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</si>
  <si>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</si>
  <si>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</si>
  <si>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</si>
  <si>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</si>
  <si>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</si>
  <si>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</si>
  <si>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</si>
  <si>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</si>
  <si>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</si>
  <si>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</si>
  <si>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</si>
  <si>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</si>
  <si>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</si>
  <si>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</si>
  <si>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</si>
  <si>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</si>
  <si>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</si>
  <si>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</si>
  <si>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</si>
  <si>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</si>
  <si>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</si>
  <si>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</si>
  <si>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</si>
  <si>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</si>
  <si>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</si>
  <si>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</si>
  <si>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</si>
  <si>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</si>
  <si>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</si>
  <si>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</si>
  <si>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</si>
  <si>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</si>
  <si>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</si>
  <si>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</si>
  <si>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</si>
  <si>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</si>
  <si>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</si>
  <si>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</si>
  <si>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</si>
  <si>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</si>
  <si>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</si>
  <si>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</si>
  <si>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</si>
  <si>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</si>
  <si>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</si>
  <si>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</si>
  <si>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</si>
  <si>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</si>
  <si>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</si>
  <si>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</si>
  <si>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</si>
  <si>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</si>
  <si>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</si>
  <si>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</si>
  <si>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</si>
  <si>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</si>
  <si>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</si>
  <si>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</si>
  <si>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</si>
  <si>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</si>
  <si>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</si>
  <si>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</si>
  <si>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</si>
  <si>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</si>
  <si>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</si>
  <si>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</si>
  <si>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</si>
  <si>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</si>
  <si>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</si>
  <si>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</si>
  <si>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</si>
  <si>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</si>
  <si>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</si>
  <si>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</si>
  <si>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</si>
  <si>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</si>
  <si>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</si>
  <si>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</si>
  <si>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</si>
  <si>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</si>
  <si>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</si>
  <si>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</si>
  <si>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</si>
  <si>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</si>
  <si>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</si>
  <si>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</si>
  <si>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</si>
  <si>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</si>
  <si>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</si>
  <si>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</si>
  <si>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</si>
  <si>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</si>
  <si>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</si>
  <si>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</si>
  <si>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</si>
  <si>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</si>
  <si>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</si>
  <si>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</si>
  <si>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</si>
  <si>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</si>
  <si>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</si>
  <si>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</si>
  <si>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</si>
  <si>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</si>
  <si>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</si>
  <si>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</si>
  <si>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</si>
  <si>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</si>
  <si>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</si>
  <si>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</si>
  <si>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</si>
  <si>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</si>
  <si>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</si>
  <si>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</si>
  <si>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</si>
  <si>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</si>
  <si>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</si>
  <si>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</si>
  <si>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</si>
  <si>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</si>
  <si>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</si>
  <si>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</si>
  <si>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</si>
  <si>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</si>
  <si>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</si>
  <si>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</si>
  <si>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</si>
  <si>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</si>
  <si>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</si>
  <si>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</si>
  <si>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</si>
  <si>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</si>
  <si>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</si>
  <si>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</si>
  <si>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</si>
  <si>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</si>
  <si>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</si>
  <si>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</si>
  <si>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</si>
  <si>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</si>
  <si>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</si>
  <si>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</si>
  <si>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</si>
  <si>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</si>
  <si>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</si>
  <si>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</si>
  <si>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</si>
  <si>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</si>
  <si>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</si>
  <si>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</si>
  <si>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</si>
  <si>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</si>
  <si>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</si>
  <si>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</si>
  <si>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</si>
  <si>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</si>
  <si>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</si>
  <si>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</si>
  <si>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</si>
  <si>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</si>
  <si>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</si>
  <si>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</si>
  <si>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</si>
  <si>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</si>
  <si>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</si>
  <si>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</si>
  <si>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</si>
  <si>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</si>
  <si>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</si>
  <si>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</si>
  <si>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</si>
  <si>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</si>
  <si>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</si>
  <si>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</si>
  <si>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</si>
  <si>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</si>
  <si>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</si>
  <si>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</si>
  <si>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</si>
  <si>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</si>
  <si>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</si>
  <si>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</si>
  <si>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</si>
  <si>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</si>
  <si>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</si>
  <si>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</si>
  <si>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</si>
  <si>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</si>
  <si>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</si>
  <si>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</si>
  <si>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</si>
  <si>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</si>
  <si>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</si>
  <si>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</si>
  <si>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</si>
  <si>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</si>
  <si>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</si>
  <si>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</si>
  <si>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</si>
  <si>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</si>
  <si>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</si>
  <si>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</si>
  <si>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</si>
  <si>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</si>
  <si>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</si>
  <si>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</si>
  <si>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</si>
  <si>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</si>
  <si>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</si>
  <si>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</si>
  <si>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</si>
  <si>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</si>
  <si>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</si>
  <si>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</si>
  <si>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</si>
  <si>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</si>
  <si>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</si>
  <si>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</si>
  <si>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</si>
  <si>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</si>
  <si>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</si>
  <si>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</si>
  <si>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</si>
  <si>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</si>
  <si>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</si>
  <si>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</si>
  <si>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</si>
  <si>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</si>
  <si>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</si>
  <si>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</si>
  <si>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</si>
  <si>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</si>
  <si>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</si>
  <si>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</si>
  <si>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</si>
  <si>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</si>
  <si>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</si>
  <si>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</si>
  <si>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</si>
  <si>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</si>
  <si>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</si>
  <si>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</si>
  <si>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</si>
  <si>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</si>
  <si>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</si>
  <si>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</si>
  <si>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</si>
  <si>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</si>
  <si>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</si>
  <si>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</si>
  <si>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</si>
  <si>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</si>
  <si>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</si>
  <si>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</si>
  <si>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</si>
  <si>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</si>
  <si>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</si>
  <si>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</si>
  <si>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</si>
  <si>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</si>
  <si>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</si>
  <si>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</si>
  <si>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</si>
  <si>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</si>
  <si>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</si>
  <si>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</si>
  <si>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</si>
  <si>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</si>
  <si>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</si>
  <si>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</si>
  <si>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</si>
  <si>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</si>
  <si>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</si>
  <si>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</si>
  <si>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</si>
  <si>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</si>
  <si>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</si>
  <si>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</si>
  <si>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</si>
  <si>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</si>
  <si>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</si>
  <si>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</si>
  <si>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</si>
  <si>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</si>
  <si>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</si>
  <si>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</si>
  <si>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</si>
  <si>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</si>
  <si>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</si>
  <si>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</si>
  <si>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</si>
  <si>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</si>
  <si>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</si>
  <si>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</si>
  <si>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</si>
  <si>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</si>
  <si>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</si>
  <si>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</si>
  <si>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</si>
  <si>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</si>
  <si>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</si>
  <si>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</si>
  <si>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</si>
  <si>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</si>
  <si>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</si>
  <si>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</si>
  <si>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</si>
  <si>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</si>
  <si>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</si>
  <si>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</si>
  <si>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</si>
  <si>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</si>
  <si>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</si>
  <si>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</si>
  <si>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</si>
  <si>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</si>
  <si>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</si>
  <si>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</si>
  <si>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</si>
  <si>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</si>
  <si>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</si>
  <si>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</si>
  <si>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</si>
  <si>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</si>
  <si>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</si>
  <si>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</si>
  <si>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</si>
  <si>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</si>
  <si>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</si>
  <si>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</si>
  <si>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</si>
  <si>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</si>
  <si>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</si>
  <si>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</si>
  <si>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</si>
  <si>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</si>
  <si>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</si>
  <si>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</si>
  <si>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</si>
  <si>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</si>
  <si>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</si>
  <si>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</si>
  <si>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</si>
  <si>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</si>
  <si>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</si>
  <si>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</si>
  <si>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</si>
  <si>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</si>
  <si>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</si>
  <si>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</si>
  <si>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</si>
  <si>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</si>
  <si>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</si>
  <si>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</si>
  <si>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</si>
  <si>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</si>
  <si>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</si>
  <si>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</si>
  <si>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</si>
  <si>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</si>
  <si>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</si>
  <si>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</si>
  <si>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</si>
  <si>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</si>
  <si>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</si>
  <si>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</si>
  <si>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</si>
  <si>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</si>
  <si>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</si>
  <si>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</si>
  <si>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</si>
  <si>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</si>
  <si>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</si>
  <si>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</si>
  <si>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</si>
  <si>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</si>
  <si>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</si>
  <si>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</si>
  <si>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</si>
  <si>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</si>
  <si>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</si>
  <si>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</si>
  <si>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</si>
  <si>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</si>
  <si>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</si>
  <si>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</si>
  <si>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</si>
  <si>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</si>
  <si>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</si>
  <si>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</si>
  <si>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</si>
  <si>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</si>
  <si>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</si>
  <si>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</si>
  <si>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</si>
  <si>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</si>
  <si>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</si>
  <si>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</si>
  <si>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</si>
  <si>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</si>
  <si>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</si>
  <si>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</si>
  <si>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</si>
  <si>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</si>
  <si>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</si>
  <si>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</si>
  <si>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</si>
  <si>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</si>
  <si>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</si>
  <si>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</si>
  <si>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</si>
  <si>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</si>
  <si>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</si>
  <si>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</si>
  <si>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</si>
  <si>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</si>
  <si>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</si>
  <si>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</si>
  <si>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</si>
  <si>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</si>
  <si>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</si>
  <si>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</si>
  <si>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</si>
  <si>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</si>
  <si>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</si>
  <si>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</si>
  <si>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</si>
  <si>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</si>
  <si>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</si>
  <si>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</si>
  <si>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</si>
  <si>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</si>
  <si>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</si>
  <si>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</si>
  <si>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</si>
  <si>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</si>
  <si>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</si>
  <si>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</si>
  <si>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</si>
  <si>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</si>
  <si>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</si>
  <si>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</si>
  <si>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</si>
  <si>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</si>
  <si>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</si>
  <si>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</si>
  <si>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</si>
  <si>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</si>
  <si>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</si>
  <si>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</si>
  <si>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</si>
  <si>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</si>
  <si>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</si>
  <si>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</si>
  <si>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</si>
  <si>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</si>
  <si>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</si>
  <si>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</si>
  <si>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</si>
  <si>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</si>
  <si>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</si>
  <si>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</si>
  <si>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</si>
  <si>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</si>
  <si>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</si>
  <si>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</si>
  <si>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</si>
  <si>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</si>
  <si>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</si>
  <si>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</si>
  <si>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</si>
  <si>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</si>
  <si>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</si>
  <si>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</si>
  <si>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</si>
  <si>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</si>
  <si>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</si>
  <si>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</si>
  <si>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</si>
  <si>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</si>
  <si>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</si>
  <si>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</si>
  <si>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</si>
  <si>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</si>
  <si>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</si>
  <si>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</si>
  <si>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</si>
  <si>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</si>
  <si>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</si>
  <si>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</si>
  <si>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</si>
  <si>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</si>
  <si>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</si>
  <si>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</si>
  <si>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</si>
  <si>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</si>
  <si>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</si>
  <si>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</si>
  <si>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</si>
  <si>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</si>
  <si>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</si>
  <si>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</si>
  <si>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</si>
  <si>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</si>
  <si>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</si>
  <si>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</si>
  <si>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</si>
  <si>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</si>
  <si>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</si>
  <si>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</si>
  <si>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</si>
  <si>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</si>
  <si>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</si>
  <si>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</si>
  <si>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</si>
  <si>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</si>
  <si>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</si>
  <si>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</si>
  <si>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</si>
  <si>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</si>
  <si>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</si>
  <si>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</si>
  <si>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</si>
  <si>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</si>
  <si>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</si>
  <si>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</si>
  <si>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</si>
  <si>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</si>
  <si>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</si>
  <si>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</si>
  <si>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</si>
  <si>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</si>
  <si>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</si>
  <si>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</si>
  <si>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</si>
  <si>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</si>
  <si>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</si>
  <si>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</si>
  <si>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</si>
  <si>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</si>
  <si>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</si>
  <si>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</si>
  <si>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</si>
  <si>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</si>
  <si>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</si>
  <si>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</si>
  <si>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</si>
  <si>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</si>
  <si>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</si>
  <si>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</si>
  <si>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</si>
  <si>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</si>
  <si>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</si>
  <si>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</si>
  <si>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</si>
  <si>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</si>
  <si>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</si>
  <si>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</si>
  <si>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</si>
  <si>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</si>
  <si>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</si>
  <si>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</si>
  <si>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</si>
  <si>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</si>
  <si>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</si>
  <si>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</si>
  <si>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</si>
  <si>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</si>
  <si>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</si>
  <si>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</si>
  <si>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</si>
  <si>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</si>
  <si>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</si>
  <si>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</si>
  <si>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</si>
  <si>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</si>
  <si>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</si>
  <si>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</si>
  <si>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</si>
  <si>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</si>
  <si>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</si>
  <si>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</si>
  <si>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</si>
  <si>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</si>
  <si>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</si>
  <si>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</si>
  <si>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</si>
  <si>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</si>
  <si>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</si>
  <si>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</si>
  <si>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</si>
  <si>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</si>
  <si>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</si>
  <si>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</si>
  <si>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</si>
  <si>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</si>
  <si>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</si>
  <si>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</si>
  <si>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</si>
  <si>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</si>
  <si>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</si>
  <si>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</si>
  <si>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</si>
  <si>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</si>
  <si>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</si>
  <si>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</si>
  <si>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</si>
  <si>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</si>
  <si>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</si>
  <si>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</si>
  <si>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</si>
  <si>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</si>
  <si>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</si>
  <si>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</si>
  <si>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</si>
  <si>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</si>
  <si>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</si>
  <si>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</si>
  <si>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</si>
  <si>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</si>
  <si>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</si>
  <si>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</si>
  <si>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</si>
  <si>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</si>
  <si>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</si>
  <si>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</si>
  <si>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</si>
  <si>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</si>
  <si>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</si>
  <si>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</si>
  <si>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</si>
  <si>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</si>
  <si>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</si>
  <si>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</si>
  <si>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</si>
  <si>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</si>
  <si>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</si>
  <si>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</si>
  <si>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</si>
  <si>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</si>
  <si>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</si>
  <si>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</si>
  <si>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</si>
  <si>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</si>
  <si>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</si>
  <si>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</si>
  <si>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</si>
  <si>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</si>
  <si>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</si>
  <si>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</si>
  <si>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</si>
  <si>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</si>
  <si>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</si>
  <si>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</si>
  <si>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</si>
  <si>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</si>
  <si>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</si>
  <si>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</si>
  <si>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</si>
  <si>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</si>
  <si>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</si>
  <si>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</si>
  <si>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</si>
  <si>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</si>
  <si>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</si>
  <si>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</si>
  <si>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</si>
  <si>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</si>
  <si>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</si>
  <si>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</si>
  <si>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</si>
  <si>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</si>
  <si>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</si>
  <si>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</si>
  <si>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</si>
  <si>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</si>
  <si>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</si>
  <si>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</si>
  <si>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</si>
  <si>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</si>
  <si>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</si>
  <si>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</si>
  <si>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</si>
  <si>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</si>
  <si>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</si>
  <si>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</si>
  <si>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</si>
  <si>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</si>
  <si>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</si>
  <si>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</si>
  <si>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</si>
  <si>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</si>
  <si>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</si>
  <si>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</si>
  <si>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</si>
  <si>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</si>
  <si>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</si>
  <si>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</si>
  <si>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</si>
  <si>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</si>
  <si>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</si>
  <si>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</si>
  <si>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</si>
  <si>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</si>
  <si>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</si>
  <si>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</si>
  <si>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</si>
  <si>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</si>
  <si>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</si>
  <si>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</si>
  <si>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</si>
  <si>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</si>
  <si>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</si>
  <si>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</si>
  <si>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</si>
  <si>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</si>
  <si>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</si>
  <si>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</si>
  <si>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</si>
  <si>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</si>
  <si>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</si>
  <si>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</si>
  <si>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</si>
  <si>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</si>
  <si>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</si>
  <si>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</si>
  <si>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</si>
  <si>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</si>
  <si>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</si>
  <si>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</si>
  <si>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</si>
  <si>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</si>
  <si>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</si>
  <si>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</si>
  <si>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</si>
  <si>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</si>
  <si>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</si>
  <si>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</si>
  <si>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</si>
  <si>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</si>
  <si>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</si>
  <si>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</si>
  <si>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</si>
  <si>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</si>
  <si>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</si>
  <si>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</si>
  <si>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</si>
  <si>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</si>
  <si>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</si>
  <si>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</si>
  <si>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</si>
  <si>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</si>
  <si>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</si>
  <si>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</si>
  <si>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</si>
  <si>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</si>
  <si>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</si>
  <si>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</si>
  <si>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</si>
  <si>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</si>
  <si>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</si>
  <si>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</si>
  <si>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</si>
  <si>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</si>
  <si>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</si>
  <si>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</si>
  <si>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</si>
  <si>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</si>
  <si>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</si>
  <si>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</si>
  <si>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</si>
  <si>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</si>
  <si>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</si>
  <si>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</si>
  <si>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</si>
  <si>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</si>
  <si>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</si>
  <si>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</si>
  <si>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</si>
  <si>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</si>
  <si>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</si>
  <si>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</si>
  <si>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</si>
  <si>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</si>
  <si>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</si>
  <si>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</si>
  <si>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</si>
  <si>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</si>
  <si>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</si>
  <si>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</si>
  <si>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</si>
  <si>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</si>
  <si>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</si>
  <si>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</si>
  <si>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</si>
  <si>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</si>
  <si>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</si>
  <si>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</si>
  <si>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</si>
  <si>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</si>
  <si>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</si>
  <si>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</si>
  <si>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</si>
  <si>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</si>
  <si>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</si>
  <si>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</si>
  <si>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</si>
  <si>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</si>
  <si>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</si>
  <si>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</si>
  <si>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</si>
  <si>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</si>
  <si>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</si>
  <si>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</si>
  <si>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</si>
  <si>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</si>
  <si>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</si>
  <si>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</si>
  <si>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</si>
  <si>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</si>
  <si>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</si>
  <si>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</si>
  <si>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</si>
  <si>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</si>
  <si>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</si>
  <si>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</si>
  <si>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</si>
  <si>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</si>
  <si>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</si>
  <si>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</si>
  <si>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</si>
  <si>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</si>
  <si>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</si>
  <si>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</si>
  <si>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</si>
  <si>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</si>
  <si>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</si>
  <si>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</si>
  <si>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</si>
  <si>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</si>
  <si>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</si>
  <si>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</si>
  <si>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</si>
  <si>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</si>
  <si>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</si>
  <si>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</si>
  <si>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</si>
  <si>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</si>
  <si>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</si>
  <si>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</si>
  <si>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</si>
  <si>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</si>
  <si>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</si>
  <si>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</si>
  <si>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</si>
  <si>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</si>
  <si>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</si>
  <si>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</si>
  <si>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</si>
  <si>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</si>
  <si>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</si>
  <si>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</si>
  <si>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</si>
  <si>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</si>
  <si>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</si>
  <si>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</si>
  <si>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</si>
  <si>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</si>
  <si>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</si>
  <si>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</si>
  <si>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</si>
  <si>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</si>
  <si>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</si>
  <si>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</si>
  <si>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</si>
  <si>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</si>
  <si>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</si>
  <si>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</si>
  <si>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</si>
  <si>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</si>
  <si>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</si>
  <si>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</si>
  <si>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</si>
  <si>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</si>
  <si>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</si>
  <si>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</si>
  <si>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</si>
  <si>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</si>
  <si>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</si>
  <si>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</si>
  <si>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</si>
  <si>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</si>
  <si>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</si>
  <si>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</si>
  <si>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</si>
  <si>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</si>
  <si>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</si>
  <si>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</si>
  <si>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</si>
  <si>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</si>
  <si>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</si>
  <si>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</si>
  <si>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</si>
  <si>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</si>
  <si>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</si>
  <si>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</si>
  <si>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</si>
  <si>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</si>
  <si>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</si>
  <si>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</si>
  <si>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</si>
  <si>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</si>
  <si>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</si>
  <si>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</si>
  <si>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</si>
  <si>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</si>
  <si>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</si>
  <si>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</si>
  <si>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</si>
  <si>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</si>
  <si>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</si>
  <si>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</si>
  <si>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</si>
  <si>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</si>
  <si>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</si>
  <si>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</si>
  <si>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</si>
  <si>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</si>
  <si>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</si>
  <si>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</si>
  <si>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</si>
  <si>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</si>
  <si>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</si>
  <si>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</si>
  <si>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</si>
  <si>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</si>
  <si>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</si>
  <si>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</si>
  <si>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</si>
  <si>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</si>
  <si>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</si>
  <si>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</si>
  <si>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</si>
  <si>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</si>
  <si>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</si>
  <si>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</si>
  <si>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</si>
  <si>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</si>
  <si>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</si>
  <si>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</si>
  <si>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</si>
  <si>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</si>
  <si>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</si>
  <si>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</si>
  <si>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</si>
  <si>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</si>
  <si>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</si>
  <si>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</si>
  <si>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</si>
  <si>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</si>
  <si>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</si>
  <si>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</si>
  <si>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</si>
  <si>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</si>
  <si>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</si>
  <si>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</si>
  <si>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</si>
  <si>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</si>
  <si>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</si>
  <si>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</si>
  <si>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</si>
  <si>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</si>
  <si>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</si>
  <si>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</si>
  <si>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</si>
  <si>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</si>
  <si>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</si>
  <si>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</si>
  <si>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</si>
  <si>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</si>
  <si>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</si>
  <si>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</si>
  <si>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</si>
  <si>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</si>
  <si>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</si>
  <si>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</si>
  <si>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</si>
  <si>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</si>
  <si>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</si>
  <si>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</si>
  <si>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</si>
  <si>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</si>
  <si>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</si>
  <si>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</si>
  <si>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</si>
  <si>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</si>
  <si>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</si>
  <si>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</si>
  <si>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</si>
  <si>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</si>
  <si>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</si>
  <si>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</si>
  <si>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</si>
  <si>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</si>
  <si>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</si>
  <si>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</si>
  <si>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</si>
  <si>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</si>
  <si>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</si>
  <si>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</si>
  <si>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</si>
  <si>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</si>
  <si>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</si>
  <si>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</si>
  <si>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</si>
  <si>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</si>
  <si>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</si>
  <si>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</si>
  <si>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</si>
  <si>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</si>
  <si>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</si>
  <si>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</si>
  <si>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</si>
  <si>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</si>
  <si>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</si>
  <si>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</si>
  <si>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</si>
  <si>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</si>
  <si>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</si>
  <si>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</si>
  <si>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</si>
  <si>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</si>
  <si>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</si>
  <si>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</si>
  <si>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</si>
  <si>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</si>
  <si>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</si>
  <si>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</si>
  <si>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</si>
  <si>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</si>
  <si>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</si>
  <si>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</si>
  <si>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</si>
  <si>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</si>
  <si>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</si>
  <si>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</si>
  <si>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</si>
  <si>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</si>
  <si>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</si>
  <si>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</si>
  <si>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</si>
  <si>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</si>
  <si>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</si>
  <si>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</si>
  <si>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</si>
  <si>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</si>
  <si>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</si>
  <si>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</si>
  <si>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</si>
  <si>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</si>
  <si>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</si>
  <si>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</si>
  <si>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</si>
  <si>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</si>
  <si>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</si>
  <si>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</si>
  <si>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</si>
  <si>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</si>
  <si>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</si>
  <si>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</si>
  <si>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</si>
  <si>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</si>
  <si>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</si>
  <si>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</si>
  <si>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</si>
  <si>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</si>
  <si>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</si>
  <si>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</si>
  <si>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</si>
  <si>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</si>
  <si>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</si>
  <si>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</si>
  <si>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</si>
  <si>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</si>
  <si>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</si>
  <si>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</si>
  <si>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</si>
  <si>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</si>
  <si>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</si>
  <si>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</si>
  <si>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</si>
  <si>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</si>
  <si>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</si>
  <si>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</si>
  <si>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</si>
  <si>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</si>
  <si>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</si>
  <si>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</si>
  <si>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</si>
  <si>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</si>
  <si>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</si>
  <si>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</si>
  <si>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</si>
  <si>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</si>
  <si>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</si>
  <si>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</si>
  <si>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</si>
  <si>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</si>
  <si>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</si>
  <si>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</si>
  <si>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</si>
  <si>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</si>
  <si>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</si>
  <si>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</si>
  <si>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</si>
  <si>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</si>
  <si>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</si>
  <si>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</si>
  <si>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</si>
  <si>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</si>
  <si>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</si>
  <si>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</si>
  <si>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</si>
  <si>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</si>
  <si>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</si>
  <si>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</si>
  <si>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</si>
  <si>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</si>
  <si>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</si>
  <si>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</si>
  <si>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</si>
  <si>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</si>
  <si>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</si>
  <si>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</si>
  <si>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</si>
  <si>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</si>
  <si>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</si>
  <si>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</si>
  <si>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</si>
  <si>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</si>
  <si>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</si>
  <si>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</si>
  <si>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</si>
  <si>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</si>
  <si>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</si>
  <si>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</si>
  <si>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</si>
  <si>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</si>
  <si>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</si>
  <si>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</si>
  <si>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</si>
  <si>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</si>
  <si>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</si>
  <si>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</si>
  <si>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</si>
  <si>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</si>
  <si>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</si>
  <si>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</si>
  <si>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</si>
  <si>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</si>
  <si>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</si>
  <si>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</si>
  <si>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</si>
  <si>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</si>
  <si>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</si>
  <si>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</si>
  <si>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</si>
  <si>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</si>
  <si>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</si>
  <si>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</si>
  <si>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</si>
  <si>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</si>
  <si>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</si>
  <si>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</si>
  <si>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</si>
  <si>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</si>
  <si>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</si>
  <si>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</si>
  <si>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</si>
  <si>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</si>
  <si>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</si>
  <si>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</si>
  <si>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</si>
  <si>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</si>
  <si>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</si>
  <si>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</si>
  <si>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</si>
  <si>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</si>
  <si>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</si>
  <si>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</si>
  <si>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</si>
  <si>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</si>
  <si>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</si>
  <si>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</si>
  <si>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</si>
  <si>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</si>
  <si>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</si>
  <si>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</si>
  <si>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</si>
  <si>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</si>
  <si>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</si>
  <si>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</si>
  <si>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</si>
  <si>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</si>
  <si>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</si>
  <si>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</si>
  <si>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</si>
  <si>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</si>
  <si>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</si>
  <si>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</si>
  <si>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</si>
  <si>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</si>
  <si>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</si>
  <si>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</si>
  <si>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</si>
  <si>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</si>
  <si>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</si>
  <si>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</si>
  <si>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</si>
  <si>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</si>
  <si>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</si>
  <si>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</si>
  <si>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</si>
  <si>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</si>
  <si>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</si>
  <si>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</si>
  <si>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</si>
  <si>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</si>
  <si>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</si>
  <si>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</si>
  <si>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</si>
  <si>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</si>
  <si>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</si>
  <si>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</si>
  <si>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</si>
  <si>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</si>
  <si>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</si>
  <si>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</si>
  <si>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</si>
  <si>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</si>
  <si>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</si>
  <si>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</si>
  <si>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</si>
  <si>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</si>
  <si>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</si>
  <si>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</si>
  <si>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</si>
  <si>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</si>
  <si>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</si>
  <si>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</si>
  <si>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</si>
  <si>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</si>
  <si>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</si>
  <si>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</si>
  <si>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</si>
  <si>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</si>
  <si>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</si>
  <si>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</si>
  <si>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</si>
  <si>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</si>
  <si>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</si>
  <si>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</si>
  <si>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</si>
  <si>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</si>
  <si>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</si>
  <si>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</si>
  <si>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</si>
  <si>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</si>
  <si>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</si>
  <si>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</si>
  <si>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</si>
  <si>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</si>
  <si>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</si>
  <si>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</si>
  <si>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</si>
  <si>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</si>
  <si>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</si>
  <si>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</si>
  <si>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</si>
  <si>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</si>
  <si>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</si>
  <si>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</si>
  <si>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</si>
  <si>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</si>
  <si>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</si>
  <si>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</si>
  <si>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</si>
  <si>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</si>
  <si>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</si>
  <si>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</si>
  <si>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</si>
  <si>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</si>
  <si>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</si>
  <si>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</si>
  <si>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</si>
  <si>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</si>
  <si>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</si>
  <si>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</si>
  <si>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</si>
  <si>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</si>
  <si>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</si>
  <si>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</si>
  <si>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</si>
  <si>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</si>
  <si>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</si>
  <si>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</si>
  <si>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</si>
  <si>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</si>
  <si>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</si>
  <si>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</si>
  <si>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</si>
  <si>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</si>
  <si>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</si>
  <si>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</si>
  <si>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</si>
  <si>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</si>
  <si>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</si>
  <si>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</si>
  <si>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</si>
  <si>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</si>
  <si>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</si>
  <si>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</si>
  <si>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</si>
  <si>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</si>
  <si>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</si>
  <si>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</si>
  <si>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</si>
  <si>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</si>
  <si>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</si>
  <si>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</si>
  <si>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</si>
  <si>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</si>
  <si>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</si>
  <si>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</si>
  <si>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</si>
  <si>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</si>
  <si>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</si>
  <si>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</si>
  <si>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</si>
  <si>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</si>
  <si>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</si>
  <si>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</si>
  <si>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</si>
  <si>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</si>
  <si>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</si>
  <si>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</si>
  <si>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</si>
  <si>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</si>
  <si>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</si>
  <si>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</si>
  <si>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</si>
  <si>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</si>
  <si>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</si>
  <si>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</si>
  <si>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</si>
  <si>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</si>
  <si>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</si>
  <si>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</si>
  <si>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</si>
  <si>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</si>
  <si>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</si>
  <si>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</si>
  <si>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</si>
  <si>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</si>
  <si>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</si>
  <si>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</si>
  <si>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</si>
  <si>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</si>
  <si>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</si>
  <si>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</si>
  <si>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</si>
  <si>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</si>
  <si>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</si>
  <si>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</si>
  <si>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</si>
  <si>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</si>
  <si>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</si>
  <si>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</si>
  <si>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</si>
  <si>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</si>
  <si>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</si>
  <si>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</si>
  <si>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</si>
  <si>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</si>
  <si>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</si>
  <si>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</si>
  <si>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</si>
  <si>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</si>
  <si>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</si>
  <si>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</si>
  <si>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</si>
  <si>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</si>
  <si>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</si>
  <si>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</si>
  <si>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</si>
  <si>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</si>
  <si>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</si>
  <si>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</si>
  <si>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</si>
  <si>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</si>
  <si>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</si>
  <si>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</si>
  <si>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</si>
  <si>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</si>
  <si>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</si>
  <si>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</si>
  <si>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</si>
  <si>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</si>
  <si>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</si>
  <si>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</si>
  <si>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</si>
  <si>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</si>
  <si>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</si>
  <si>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</si>
  <si>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</si>
  <si>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</si>
  <si>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</si>
  <si>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</si>
  <si>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</si>
  <si>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</si>
  <si>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</si>
  <si>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</si>
  <si>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</si>
  <si>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</si>
  <si>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</si>
  <si>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</si>
  <si>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</si>
  <si>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</si>
  <si>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</si>
  <si>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</si>
  <si>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</si>
  <si>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</si>
  <si>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</si>
  <si>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</si>
  <si>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</si>
  <si>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</si>
  <si>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</si>
  <si>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</si>
  <si>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</si>
  <si>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</si>
  <si>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</si>
  <si>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</si>
  <si>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</si>
  <si>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</si>
  <si>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</si>
  <si>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</si>
  <si>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</si>
  <si>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</si>
  <si>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</si>
  <si>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</si>
  <si>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</si>
  <si>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</si>
  <si>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</si>
  <si>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</si>
  <si>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</si>
  <si>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</si>
  <si>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</si>
  <si>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</si>
  <si>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</si>
  <si>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</si>
  <si>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</si>
  <si>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</si>
  <si>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</si>
  <si>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</si>
  <si>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</si>
  <si>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</si>
  <si>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</si>
  <si>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</si>
  <si>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</si>
  <si>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</si>
  <si>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</si>
  <si>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</si>
  <si>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</si>
  <si>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</si>
  <si>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</si>
  <si>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</si>
  <si>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</si>
  <si>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</si>
  <si>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</si>
  <si>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</si>
  <si>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</si>
  <si>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</si>
  <si>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</si>
  <si>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</si>
  <si>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</si>
  <si>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</si>
  <si>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</si>
  <si>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</si>
  <si>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</si>
  <si>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</si>
  <si>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</si>
  <si>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</si>
  <si>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</si>
  <si>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</si>
  <si>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</si>
  <si>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</si>
  <si>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</si>
  <si>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</si>
  <si>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</si>
  <si>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</si>
  <si>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</si>
  <si>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</si>
  <si>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</si>
  <si>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</si>
  <si>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</si>
  <si>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</si>
  <si>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</si>
  <si>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</si>
  <si>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</si>
  <si>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</si>
  <si>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</si>
  <si>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</si>
  <si>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</si>
  <si>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</si>
  <si>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</si>
  <si>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</si>
  <si>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</si>
  <si>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</si>
  <si>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</si>
  <si>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</si>
  <si>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</si>
  <si>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</si>
  <si>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</si>
  <si>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</si>
  <si>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</si>
  <si>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</si>
  <si>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</si>
  <si>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</si>
  <si>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</si>
  <si>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</si>
  <si>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</si>
  <si>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</si>
  <si>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</si>
  <si>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</si>
  <si>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</si>
  <si>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</si>
  <si>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</si>
  <si>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</si>
  <si>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</si>
  <si>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</si>
  <si>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</si>
  <si>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</si>
  <si>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</si>
  <si>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</si>
  <si>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</si>
  <si>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</si>
  <si>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</si>
  <si>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</si>
  <si>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</si>
  <si>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</si>
  <si>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</si>
  <si>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</si>
  <si>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</si>
  <si>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</si>
  <si>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</si>
  <si>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</si>
  <si>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</si>
  <si>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</si>
  <si>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</si>
  <si>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</si>
  <si>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</si>
  <si>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</si>
  <si>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</si>
  <si>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</si>
  <si>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</si>
  <si>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</si>
  <si>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</si>
  <si>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</si>
  <si>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</si>
  <si>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</si>
  <si>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</si>
  <si>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</si>
  <si>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</si>
  <si>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</si>
  <si>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</si>
  <si>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</si>
  <si>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</si>
  <si>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</si>
  <si>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</si>
  <si>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</si>
  <si>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</si>
  <si>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</si>
  <si>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</si>
  <si>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</si>
  <si>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</si>
  <si>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</si>
  <si>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</si>
  <si>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</si>
  <si>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</si>
  <si>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</si>
  <si>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</si>
  <si>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</si>
  <si>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</si>
  <si>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</si>
  <si>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</si>
  <si>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</si>
  <si>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</si>
  <si>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</si>
  <si>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</si>
  <si>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</si>
  <si>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</si>
  <si>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</si>
  <si>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</si>
  <si>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</si>
  <si>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</si>
  <si>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</si>
  <si>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</si>
  <si>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</si>
  <si>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</si>
  <si>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</si>
  <si>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</si>
  <si>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</si>
  <si>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</si>
  <si>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</si>
  <si>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</si>
  <si>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</si>
  <si>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</si>
  <si>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</si>
  <si>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</si>
  <si>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</si>
  <si>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</si>
  <si>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</si>
  <si>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</si>
  <si>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</si>
  <si>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</si>
  <si>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</si>
  <si>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</si>
  <si>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</si>
  <si>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</si>
  <si>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</si>
  <si>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</si>
  <si>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</si>
  <si>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</si>
  <si>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</si>
  <si>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</si>
  <si>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</si>
  <si>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</si>
  <si>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</si>
  <si>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</si>
  <si>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</si>
  <si>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</si>
  <si>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</si>
  <si>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</si>
  <si>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</si>
  <si>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</si>
  <si>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</si>
  <si>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</si>
  <si>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</si>
  <si>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</si>
  <si>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</si>
  <si>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</si>
  <si>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</si>
  <si>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</si>
  <si>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</si>
  <si>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</si>
  <si>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</si>
  <si>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</si>
  <si>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</si>
  <si>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</si>
  <si>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</si>
  <si>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</si>
  <si>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</si>
  <si>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</si>
  <si>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</si>
  <si>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</si>
  <si>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</si>
  <si>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</si>
  <si>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</si>
  <si>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</si>
  <si>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</si>
  <si>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</si>
  <si>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</si>
  <si>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</si>
  <si>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</si>
  <si>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</si>
  <si>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</si>
  <si>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</si>
  <si>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</si>
  <si>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</si>
  <si>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</si>
  <si>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</si>
  <si>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</si>
  <si>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</si>
  <si>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</si>
  <si>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</si>
  <si>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</si>
  <si>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</si>
  <si>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</si>
  <si>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</si>
  <si>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</si>
  <si>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</si>
  <si>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</si>
  <si>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</si>
  <si>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</si>
  <si>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</si>
  <si>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</si>
  <si>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</si>
  <si>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</si>
  <si>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</si>
  <si>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</si>
  <si>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</si>
  <si>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</si>
  <si>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</si>
  <si>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</si>
  <si>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</si>
  <si>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</si>
  <si>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</si>
  <si>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</si>
  <si>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</si>
  <si>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</si>
  <si>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</si>
  <si>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</si>
  <si>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</si>
  <si>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</si>
  <si>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</si>
  <si>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</si>
  <si>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</si>
  <si>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</si>
  <si>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</si>
  <si>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</si>
  <si>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</si>
  <si>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</si>
  <si>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</si>
  <si>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</si>
  <si>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</si>
  <si>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</si>
  <si>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</si>
  <si>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</si>
  <si>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</si>
  <si>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</si>
  <si>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</si>
  <si>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</si>
  <si>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</si>
  <si>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</si>
  <si>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</si>
  <si>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</si>
  <si>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</si>
  <si>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</si>
  <si>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</si>
  <si>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</si>
  <si>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</si>
  <si>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</si>
  <si>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</si>
  <si>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</si>
  <si>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</si>
  <si>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</si>
  <si>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</si>
  <si>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</si>
  <si>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</si>
  <si>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</si>
  <si>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</si>
  <si>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</si>
  <si>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</si>
  <si>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</si>
  <si>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</si>
  <si>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</si>
  <si>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</si>
  <si>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</si>
  <si>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</si>
  <si>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</si>
  <si>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</si>
  <si>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</si>
  <si>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</si>
  <si>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</si>
  <si>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</si>
  <si>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</si>
  <si>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</si>
  <si>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</si>
  <si>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</si>
  <si>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</si>
  <si>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</si>
  <si>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</si>
  <si>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</si>
  <si>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</si>
  <si>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</si>
  <si>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</si>
  <si>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</si>
  <si>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</si>
  <si>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</si>
  <si>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</si>
  <si>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</si>
  <si>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</si>
  <si>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</si>
  <si>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</si>
  <si>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</si>
  <si>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</si>
  <si>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</si>
  <si>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</si>
  <si>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</si>
  <si>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</si>
  <si>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</si>
  <si>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</si>
  <si>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</si>
  <si>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</si>
  <si>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</si>
  <si>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</si>
  <si>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</si>
  <si>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</si>
  <si>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</si>
  <si>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</si>
  <si>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</si>
  <si>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</si>
  <si>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</si>
  <si>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</si>
  <si>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</si>
  <si>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</si>
  <si>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</si>
  <si>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</si>
  <si>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</si>
  <si>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</si>
  <si>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</si>
  <si>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</si>
  <si>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</si>
  <si>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</si>
  <si>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</si>
  <si>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</si>
  <si>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</si>
  <si>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</si>
  <si>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</si>
  <si>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</si>
  <si>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</si>
  <si>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</si>
  <si>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</si>
  <si>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</si>
  <si>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</si>
  <si>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</si>
  <si>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</si>
  <si>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</si>
  <si>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</si>
  <si>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</si>
  <si>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</si>
  <si>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</si>
  <si>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</si>
  <si>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</si>
  <si>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</si>
  <si>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</si>
  <si>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</si>
  <si>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</si>
  <si>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</si>
  <si>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</si>
  <si>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</si>
  <si>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</si>
  <si>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</si>
  <si>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</si>
  <si>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</si>
  <si>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</si>
  <si>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</si>
  <si>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</si>
  <si>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</si>
  <si>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</si>
  <si>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</si>
  <si>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</si>
  <si>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</si>
  <si>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</si>
  <si>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</si>
  <si>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</si>
  <si>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</si>
  <si>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</si>
  <si>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</si>
  <si>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</si>
  <si>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</si>
  <si>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</si>
  <si>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</si>
  <si>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</si>
  <si>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</si>
  <si>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</si>
  <si>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</si>
  <si>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</si>
  <si>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</si>
  <si>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</si>
  <si>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</si>
  <si>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</si>
  <si>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</si>
  <si>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</si>
  <si>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</si>
  <si>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</si>
  <si>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</si>
  <si>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</si>
  <si>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</si>
  <si>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</si>
  <si>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</si>
  <si>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</si>
  <si>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</si>
  <si>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</si>
  <si>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</si>
  <si>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</si>
  <si>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</si>
  <si>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</si>
  <si>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</si>
  <si>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</si>
  <si>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</si>
  <si>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</si>
  <si>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</si>
  <si>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</si>
  <si>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</si>
  <si>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</si>
  <si>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</si>
  <si>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</si>
  <si>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</si>
  <si>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</si>
  <si>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</si>
  <si>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</si>
  <si>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</si>
  <si>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</si>
  <si>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</si>
  <si>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</si>
  <si>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</si>
  <si>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</si>
  <si>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</si>
  <si>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</si>
  <si>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</si>
  <si>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</si>
  <si>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</si>
  <si>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</si>
  <si>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</si>
  <si>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</si>
  <si>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</si>
  <si>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</si>
  <si>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</si>
  <si>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</si>
  <si>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</si>
  <si>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</si>
  <si>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</si>
  <si>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</si>
  <si>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</si>
  <si>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</si>
  <si>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</si>
  <si>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</si>
  <si>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</si>
  <si>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</si>
  <si>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</si>
  <si>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</si>
  <si>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</si>
  <si>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</si>
  <si>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</si>
  <si>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</si>
  <si>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</si>
  <si>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</si>
  <si>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</si>
  <si>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</si>
  <si>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</si>
  <si>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</si>
  <si>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</si>
  <si>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</si>
  <si>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</si>
  <si>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</si>
  <si>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</si>
  <si>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</si>
  <si>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</si>
  <si>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</si>
  <si>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</si>
  <si>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</si>
  <si>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</si>
  <si>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</si>
  <si>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</si>
  <si>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</si>
  <si>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</si>
  <si>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</si>
  <si>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</si>
  <si>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</si>
  <si>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</si>
  <si>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</si>
  <si>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</si>
  <si>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</si>
  <si>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</si>
  <si>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</si>
  <si>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</si>
  <si>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</si>
  <si>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</si>
  <si>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</si>
  <si>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</si>
  <si>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</si>
  <si>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</si>
  <si>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</si>
  <si>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</si>
  <si>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</si>
  <si>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</si>
  <si>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</si>
  <si>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</si>
  <si>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</si>
  <si>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</si>
  <si>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</si>
  <si>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</si>
  <si>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</si>
  <si>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</si>
  <si>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</si>
  <si>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</si>
  <si>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</si>
  <si>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</si>
  <si>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</si>
  <si>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</si>
  <si>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</si>
  <si>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</si>
  <si>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</si>
  <si>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</si>
  <si>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</si>
  <si>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</si>
  <si>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</si>
  <si>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</si>
  <si>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</si>
  <si>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</si>
  <si>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</si>
  <si>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</si>
  <si>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</si>
  <si>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</si>
  <si>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</si>
  <si>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</si>
  <si>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</si>
  <si>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</si>
  <si>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</si>
  <si>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</si>
  <si>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</si>
  <si>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</si>
  <si>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</si>
  <si>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</si>
  <si>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</si>
  <si>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</si>
  <si>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</si>
  <si>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</si>
  <si>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</si>
  <si>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</si>
  <si>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</si>
  <si>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</si>
  <si>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</si>
  <si>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</si>
  <si>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</si>
  <si>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</si>
  <si>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</si>
  <si>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</si>
  <si>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</si>
  <si>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</si>
  <si>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</si>
  <si>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</si>
  <si>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</si>
  <si>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</si>
  <si>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</si>
  <si>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</si>
  <si>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</si>
  <si>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</si>
  <si>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</si>
  <si>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</si>
  <si>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</si>
  <si>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</si>
  <si>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</si>
  <si>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</si>
  <si>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</si>
  <si>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</si>
  <si>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</si>
  <si>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</si>
  <si>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</si>
  <si>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</si>
  <si>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</si>
  <si>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</si>
  <si>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</si>
  <si>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</si>
  <si>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</si>
  <si>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</si>
  <si>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</si>
  <si>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</si>
  <si>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</si>
  <si>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</si>
  <si>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</si>
  <si>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</si>
  <si>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</si>
  <si>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</si>
  <si>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</si>
  <si>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</si>
  <si>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</si>
  <si>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</si>
  <si>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</si>
  <si>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</si>
  <si>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</si>
  <si>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</si>
  <si>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</si>
  <si>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</si>
  <si>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</si>
  <si>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</si>
  <si>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</si>
  <si>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</si>
  <si>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</si>
  <si>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</si>
  <si>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</si>
  <si>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</si>
  <si>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</si>
  <si>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</si>
  <si>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</si>
  <si>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</si>
  <si>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</si>
  <si>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</si>
  <si>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</si>
  <si>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</si>
  <si>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</si>
  <si>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</si>
  <si>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</si>
  <si>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</si>
  <si>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</si>
  <si>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</si>
  <si>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</si>
  <si>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</si>
  <si>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</si>
  <si>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</si>
  <si>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</si>
  <si>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</si>
  <si>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</si>
  <si>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</si>
  <si>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</si>
  <si>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</si>
  <si>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</si>
  <si>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</si>
  <si>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</si>
  <si>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</si>
  <si>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</si>
  <si>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</si>
  <si>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</si>
  <si>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</si>
  <si>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</si>
  <si>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</si>
  <si>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</si>
  <si>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</si>
  <si>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</si>
  <si>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</si>
  <si>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</si>
  <si>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</si>
  <si>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</si>
  <si>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</si>
  <si>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</si>
  <si>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</si>
  <si>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</si>
  <si>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</si>
  <si>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</si>
  <si>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</si>
  <si>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</si>
  <si>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</si>
  <si>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</si>
  <si>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</si>
  <si>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</si>
  <si>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</si>
  <si>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</si>
  <si>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</si>
  <si>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</si>
  <si>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</si>
  <si>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</si>
  <si>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</si>
  <si>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</si>
  <si>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</si>
  <si>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</si>
  <si>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</si>
  <si>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</si>
  <si>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</si>
  <si>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</si>
  <si>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</si>
  <si>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</si>
  <si>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</si>
  <si>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</si>
  <si>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</si>
  <si>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</si>
  <si>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</si>
  <si>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</si>
  <si>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</si>
  <si>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</si>
  <si>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</si>
  <si>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</si>
  <si>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</si>
  <si>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</si>
  <si>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</si>
  <si>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</si>
  <si>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</si>
  <si>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</si>
  <si>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</si>
  <si>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</si>
  <si>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</si>
  <si>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</si>
  <si>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</si>
  <si>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</si>
  <si>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</si>
  <si>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</si>
  <si>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</si>
  <si>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</si>
  <si>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</si>
  <si>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</si>
  <si>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</si>
  <si>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</si>
  <si>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</si>
  <si>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</si>
  <si>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</si>
  <si>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</si>
  <si>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</si>
  <si>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</si>
  <si>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</si>
  <si>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</si>
  <si>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</si>
  <si>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</si>
  <si>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</si>
  <si>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</si>
  <si>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</si>
  <si>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</si>
  <si>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</si>
  <si>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</si>
  <si>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</si>
  <si>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</si>
  <si>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</si>
  <si>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</si>
  <si>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</si>
  <si>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</si>
  <si>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</si>
  <si>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</si>
  <si>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</si>
  <si>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</si>
  <si>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</si>
  <si>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</si>
  <si>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</si>
  <si>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</si>
  <si>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</si>
  <si>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</si>
  <si>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</si>
  <si>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</si>
  <si>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</si>
  <si>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</si>
  <si>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</si>
  <si>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</si>
  <si>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</si>
  <si>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</si>
  <si>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</si>
  <si>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</si>
  <si>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</si>
  <si>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</si>
  <si>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</si>
  <si>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</si>
  <si>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</si>
  <si>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</si>
  <si>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</si>
  <si>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</si>
  <si>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</si>
  <si>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</si>
  <si>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</si>
  <si>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</si>
  <si>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</si>
  <si>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</si>
  <si>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</si>
  <si>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</si>
  <si>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</si>
  <si>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</si>
  <si>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</si>
  <si>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</si>
  <si>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</si>
  <si>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</si>
  <si>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</si>
  <si>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</si>
  <si>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</si>
  <si>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</si>
  <si>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</si>
  <si>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</si>
  <si>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</si>
  <si>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</si>
  <si>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</si>
  <si>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</si>
  <si>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</si>
  <si>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</si>
  <si>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</si>
  <si>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</si>
  <si>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</si>
  <si>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</si>
  <si>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</si>
  <si>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</si>
  <si>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</si>
  <si>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</si>
  <si>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</si>
  <si>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</si>
  <si>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</si>
  <si>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</si>
  <si>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</si>
  <si>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</si>
  <si>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</si>
  <si>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</si>
  <si>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</si>
  <si>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</si>
  <si>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</si>
  <si>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</si>
  <si>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</si>
  <si>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</si>
  <si>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</si>
  <si>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</si>
  <si>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</si>
  <si>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</si>
  <si>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</si>
  <si>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</si>
  <si>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</si>
  <si>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</si>
  <si>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</si>
  <si>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</si>
  <si>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</si>
  <si>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</si>
  <si>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</si>
  <si>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</si>
  <si>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</si>
  <si>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</si>
  <si>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</si>
  <si>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</si>
  <si>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</si>
  <si>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</si>
  <si>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</si>
  <si>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</si>
  <si>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</si>
  <si>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</si>
  <si>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</si>
  <si>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</si>
  <si>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</si>
  <si>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</si>
  <si>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</si>
  <si>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</si>
  <si>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</si>
  <si>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</si>
  <si>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</si>
  <si>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</si>
  <si>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</si>
  <si>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</si>
  <si>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</si>
  <si>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</si>
  <si>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</si>
  <si>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</si>
  <si>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</si>
  <si>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</si>
  <si>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</si>
  <si>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</si>
  <si>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</si>
  <si>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</si>
  <si>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</si>
  <si>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</si>
  <si>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</si>
  <si>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</si>
  <si>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</si>
  <si>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</si>
  <si>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</si>
  <si>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</si>
  <si>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</si>
  <si>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</si>
  <si>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</si>
  <si>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</si>
  <si>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</si>
  <si>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</si>
  <si>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</si>
  <si>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</si>
  <si>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</si>
  <si>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</si>
  <si>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</si>
  <si>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</si>
  <si>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</si>
  <si>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</si>
  <si>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</si>
  <si>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</si>
  <si>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</si>
  <si>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</si>
  <si>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</si>
  <si>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</si>
  <si>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</si>
  <si>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</si>
  <si>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</si>
  <si>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</si>
  <si>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</si>
  <si>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</si>
  <si>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</si>
  <si>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</si>
  <si>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</si>
  <si>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</si>
  <si>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</si>
  <si>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</si>
  <si>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</si>
  <si>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</si>
  <si>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</si>
  <si>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</si>
  <si>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</si>
  <si>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</si>
  <si>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</si>
  <si>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</si>
  <si>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</si>
  <si>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</si>
  <si>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</si>
  <si>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</si>
  <si>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</si>
  <si>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</si>
  <si>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</si>
  <si>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</si>
  <si>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</si>
  <si>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</si>
  <si>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</si>
  <si>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</si>
  <si>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</si>
  <si>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</si>
  <si>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</si>
  <si>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</si>
  <si>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</si>
  <si>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</si>
  <si>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</si>
  <si>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</si>
  <si>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</si>
  <si>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</si>
  <si>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</si>
  <si>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</si>
  <si>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</si>
  <si>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</si>
  <si>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</si>
  <si>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</si>
  <si>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</si>
  <si>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</si>
  <si>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</si>
  <si>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</si>
  <si>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</si>
  <si>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</si>
  <si>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</si>
  <si>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</si>
  <si>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</si>
  <si>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</si>
  <si>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</si>
  <si>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</si>
  <si>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</si>
  <si>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</si>
  <si>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</si>
  <si>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</si>
  <si>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</si>
  <si>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</si>
  <si>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</si>
  <si>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</si>
  <si>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</si>
  <si>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</si>
  <si>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</si>
  <si>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</si>
  <si>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</si>
  <si>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</si>
  <si>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</si>
  <si>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</si>
  <si>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</si>
  <si>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</si>
  <si>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</si>
  <si>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</si>
  <si>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</si>
  <si>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</si>
  <si>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</si>
  <si>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</si>
  <si>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</si>
  <si>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</si>
  <si>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</si>
  <si>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</si>
  <si>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</si>
  <si>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</si>
  <si>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</si>
  <si>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</si>
  <si>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</si>
  <si>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</si>
  <si>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</si>
  <si>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</si>
  <si>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</si>
  <si>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</si>
  <si>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</si>
  <si>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</si>
  <si>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</si>
  <si>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</si>
  <si>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</si>
  <si>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</si>
  <si>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</si>
  <si>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</si>
  <si>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</si>
  <si>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</si>
  <si>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</si>
  <si>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</si>
  <si>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</si>
  <si>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</si>
  <si>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</si>
  <si>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</si>
  <si>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</si>
  <si>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</si>
  <si>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</si>
  <si>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</si>
  <si>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</si>
  <si>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</si>
  <si>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</si>
  <si>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</si>
  <si>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</si>
  <si>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</si>
  <si>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</si>
  <si>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</si>
  <si>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</si>
  <si>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</si>
  <si>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</si>
  <si>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</si>
  <si>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</si>
  <si>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</si>
  <si>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</si>
  <si>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</si>
  <si>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</si>
  <si>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</si>
  <si>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</si>
  <si>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</si>
  <si>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</si>
  <si>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</si>
  <si>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</si>
  <si>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</si>
  <si>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</si>
  <si>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</si>
  <si>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</si>
  <si>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</si>
  <si>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</si>
  <si>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</si>
  <si>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</si>
  <si>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</si>
  <si>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</si>
  <si>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</si>
  <si>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</si>
  <si>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</si>
  <si>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</si>
  <si>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</si>
  <si>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</si>
  <si>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</si>
  <si>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</si>
  <si>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</si>
  <si>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</si>
  <si>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</si>
  <si>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</si>
  <si>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</si>
  <si>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</si>
  <si>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</si>
  <si>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</si>
  <si>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</si>
  <si>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</si>
  <si>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</si>
  <si>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</si>
  <si>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</si>
  <si>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</si>
  <si>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</si>
  <si>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</si>
  <si>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</si>
  <si>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</si>
  <si>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</si>
  <si>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</si>
  <si>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</si>
  <si>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</si>
  <si>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</si>
  <si>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</si>
  <si>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</si>
  <si>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</si>
  <si>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</si>
  <si>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</si>
  <si>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</si>
  <si>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</si>
  <si>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</si>
  <si>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</si>
  <si>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</si>
  <si>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</si>
  <si>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</si>
  <si>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</si>
  <si>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</si>
  <si>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</si>
  <si>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</si>
  <si>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</si>
  <si>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</si>
  <si>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</si>
  <si>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</si>
  <si>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</si>
  <si>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</si>
  <si>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</si>
  <si>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</si>
  <si>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</si>
  <si>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</si>
  <si>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</si>
  <si>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</si>
  <si>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</si>
  <si>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</si>
  <si>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</si>
  <si>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</si>
  <si>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</si>
  <si>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</si>
  <si>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</si>
  <si>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</si>
  <si>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</si>
  <si>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</si>
  <si>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</si>
  <si>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</si>
  <si>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</si>
  <si>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</si>
  <si>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</si>
  <si>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</si>
  <si>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</si>
  <si>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</si>
  <si>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</si>
  <si>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</si>
  <si>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</si>
  <si>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</si>
  <si>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</si>
  <si>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</si>
  <si>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</si>
  <si>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</si>
  <si>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</si>
  <si>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</si>
  <si>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</si>
  <si>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</si>
  <si>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</si>
  <si>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</si>
  <si>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</si>
  <si>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</si>
  <si>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</si>
  <si>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</si>
  <si>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</si>
  <si>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</si>
  <si>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</si>
  <si>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</si>
  <si>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</si>
  <si>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</si>
  <si>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</si>
  <si>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</si>
  <si>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</si>
  <si>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</si>
  <si>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</si>
  <si>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</si>
  <si>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</si>
  <si>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</si>
  <si>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</si>
  <si>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</si>
  <si>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</si>
  <si>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</si>
  <si>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</si>
  <si>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</si>
  <si>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</si>
  <si>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</si>
  <si>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</si>
  <si>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</si>
  <si>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</si>
  <si>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</si>
  <si>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</si>
  <si>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</si>
  <si>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</si>
  <si>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</si>
  <si>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</si>
  <si>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</si>
  <si>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</si>
  <si>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</si>
  <si>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</si>
  <si>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</si>
  <si>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</si>
  <si>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</si>
  <si>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</si>
  <si>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</si>
  <si>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</si>
  <si>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</si>
  <si>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</si>
  <si>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</si>
  <si>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</si>
  <si>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</si>
  <si>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</si>
  <si>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</si>
  <si>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</si>
  <si>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</si>
  <si>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</si>
  <si>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</si>
  <si>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</si>
  <si>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</si>
  <si>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</si>
  <si>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</si>
  <si>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</si>
  <si>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</si>
  <si>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</si>
  <si>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</si>
  <si>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</si>
  <si>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</si>
  <si>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</si>
  <si>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</si>
  <si>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</si>
  <si>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</si>
  <si>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</si>
  <si>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</si>
  <si>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</si>
  <si>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</si>
  <si>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</si>
  <si>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</si>
  <si>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</si>
  <si>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</si>
  <si>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</si>
  <si>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</si>
  <si>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</si>
  <si>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</si>
  <si>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</si>
  <si>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</si>
  <si>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</si>
  <si>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</si>
  <si>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</si>
  <si>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</si>
  <si>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</si>
  <si>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</si>
  <si>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</si>
  <si>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</si>
  <si>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</si>
  <si>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</si>
  <si>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</si>
  <si>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</si>
  <si>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</si>
  <si>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</si>
  <si>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</si>
  <si>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</si>
  <si>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</si>
  <si>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</si>
  <si>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</si>
  <si>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</si>
  <si>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</si>
  <si>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</si>
  <si>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</si>
  <si>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</si>
  <si>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</si>
  <si>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</si>
  <si>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</si>
  <si>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</si>
  <si>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</si>
  <si>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</si>
  <si>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</si>
  <si>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</si>
  <si>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</si>
  <si>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</si>
  <si>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</si>
  <si>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</si>
  <si>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</si>
  <si>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</si>
  <si>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</si>
  <si>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</si>
  <si>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</si>
  <si>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</si>
  <si>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</si>
  <si>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</si>
  <si>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</si>
  <si>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</si>
  <si>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</si>
  <si>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</si>
  <si>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</si>
  <si>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</si>
  <si>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</si>
  <si>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</si>
  <si>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</si>
  <si>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</si>
  <si>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</si>
  <si>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</si>
  <si>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</si>
  <si>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</si>
  <si>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</si>
  <si>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</si>
  <si>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</si>
  <si>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</si>
  <si>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</si>
  <si>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</si>
  <si>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</si>
  <si>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</si>
  <si>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</si>
  <si>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</si>
  <si>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</si>
  <si>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</si>
  <si>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</si>
  <si>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</si>
  <si>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</si>
  <si>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</si>
  <si>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</si>
  <si>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</si>
  <si>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</si>
  <si>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</si>
  <si>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</si>
  <si>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</si>
  <si>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</si>
  <si>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</si>
  <si>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</si>
  <si>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</si>
  <si>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</si>
  <si>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</si>
  <si>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</si>
  <si>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</si>
  <si>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</si>
  <si>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</si>
  <si>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</si>
  <si>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</si>
  <si>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</si>
  <si>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</si>
  <si>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</si>
  <si>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</si>
  <si>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</si>
  <si>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</si>
  <si>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</si>
  <si>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</si>
  <si>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</si>
  <si>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</si>
  <si>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</si>
  <si>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</si>
  <si>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</si>
  <si>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</si>
  <si>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</si>
  <si>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</si>
  <si>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</si>
  <si>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</si>
  <si>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</si>
  <si>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</si>
  <si>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</si>
  <si>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</si>
  <si>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</si>
  <si>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</si>
  <si>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</si>
  <si>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</si>
  <si>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</si>
  <si>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</si>
  <si>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</si>
  <si>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</si>
  <si>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</si>
  <si>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</si>
  <si>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</si>
  <si>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</si>
  <si>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</si>
  <si>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</si>
  <si>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</si>
  <si>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</si>
  <si>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</si>
  <si>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</si>
  <si>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</si>
  <si>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</si>
  <si>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</si>
  <si>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</si>
  <si>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</si>
  <si>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</si>
  <si>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</si>
  <si>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</si>
  <si>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</si>
  <si>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</si>
  <si>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</si>
  <si>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</si>
  <si>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</si>
  <si>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</si>
  <si>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</si>
  <si>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</si>
  <si>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</si>
  <si>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</si>
  <si>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</si>
  <si>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</si>
  <si>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</si>
  <si>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</si>
  <si>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</si>
  <si>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</si>
  <si>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</si>
  <si>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</si>
  <si>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</si>
  <si>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</si>
  <si>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</si>
  <si>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</si>
  <si>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</si>
  <si>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</si>
  <si>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</si>
  <si>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</si>
  <si>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</si>
  <si>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</si>
  <si>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</si>
  <si>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</si>
  <si>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</si>
  <si>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</si>
  <si>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</si>
  <si>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</si>
  <si>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</si>
  <si>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</si>
  <si>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</si>
  <si>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</si>
  <si>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</si>
  <si>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</si>
  <si>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</si>
  <si>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</si>
  <si>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</si>
  <si>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</si>
  <si>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</si>
  <si>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</si>
  <si>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</si>
  <si>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</si>
  <si>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</si>
  <si>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</si>
  <si>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</si>
  <si>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</si>
  <si>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</si>
  <si>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</si>
  <si>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</si>
  <si>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</si>
  <si>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</si>
  <si>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</si>
  <si>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</si>
  <si>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</si>
  <si>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</si>
  <si>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</si>
  <si>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</si>
  <si>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</si>
  <si>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</si>
  <si>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</si>
  <si>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</si>
  <si>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</si>
  <si>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</si>
  <si>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</si>
  <si>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</si>
  <si>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</si>
  <si>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</si>
  <si>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</si>
  <si>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</si>
  <si>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</si>
  <si>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</si>
  <si>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</si>
  <si>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</si>
  <si>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</si>
  <si>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</si>
  <si>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</si>
  <si>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</si>
  <si>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</si>
  <si>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</si>
  <si>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</si>
  <si>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</si>
  <si>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</si>
  <si>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</si>
  <si>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</si>
  <si>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</si>
  <si>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</si>
  <si>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</si>
  <si>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</si>
  <si>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</si>
  <si>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</si>
  <si>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</si>
  <si>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</si>
  <si>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</si>
  <si>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</si>
  <si>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</si>
  <si>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</si>
  <si>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</si>
  <si>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</si>
  <si>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</si>
  <si>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</si>
  <si>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</si>
  <si>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</si>
  <si>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</si>
  <si>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</si>
  <si>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</si>
  <si>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</si>
  <si>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</si>
  <si>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</si>
  <si>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</si>
  <si>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</si>
  <si>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</si>
  <si>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</si>
  <si>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</si>
  <si>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</si>
  <si>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</si>
  <si>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</si>
  <si>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</si>
  <si>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</si>
  <si>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</si>
  <si>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</si>
  <si>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</si>
  <si>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</si>
  <si>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</si>
  <si>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</si>
  <si>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</si>
  <si>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</si>
  <si>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</si>
  <si>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</si>
  <si>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</si>
  <si>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</si>
  <si>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</si>
  <si>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</si>
  <si>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</si>
  <si>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</si>
  <si>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</si>
  <si>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</si>
  <si>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</si>
  <si>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</si>
  <si>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</si>
  <si>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</si>
  <si>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</si>
  <si>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</si>
  <si>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</si>
  <si>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</si>
  <si>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</si>
  <si>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</si>
  <si>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</si>
  <si>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</si>
  <si>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</si>
  <si>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</si>
  <si>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</si>
  <si>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</si>
  <si>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</si>
  <si>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</si>
  <si>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</si>
  <si>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</si>
  <si>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</si>
  <si>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</si>
  <si>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</si>
  <si>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</si>
  <si>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</si>
  <si>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</si>
  <si>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</si>
  <si>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</si>
  <si>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</si>
  <si>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</si>
  <si>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</si>
  <si>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</si>
  <si>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</si>
  <si>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</si>
  <si>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</si>
  <si>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</si>
  <si>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</si>
  <si>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</si>
  <si>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</si>
  <si>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</si>
  <si>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</si>
  <si>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</si>
  <si>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</si>
  <si>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</si>
  <si>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</si>
  <si>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</si>
  <si>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</si>
  <si>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</si>
  <si>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</si>
  <si>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</si>
  <si>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</si>
  <si>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</si>
  <si>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</si>
  <si>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</si>
  <si>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</si>
  <si>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</si>
  <si>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</si>
  <si>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</si>
  <si>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</si>
  <si>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</si>
  <si>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</si>
  <si>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</si>
  <si>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</si>
  <si>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</si>
  <si>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</si>
  <si>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</si>
  <si>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</si>
  <si>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</si>
  <si>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</si>
  <si>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</si>
  <si>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</si>
  <si>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</si>
  <si>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</si>
  <si>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</si>
  <si>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</si>
  <si>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</si>
  <si>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</si>
  <si>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</si>
  <si>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</si>
  <si>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</si>
  <si>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</si>
  <si>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</si>
  <si>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</si>
  <si>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</si>
  <si>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</si>
  <si>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</si>
  <si>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</si>
  <si>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</si>
  <si>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</si>
  <si>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</si>
  <si>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</si>
  <si>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</si>
  <si>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</si>
  <si>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</si>
  <si>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</si>
  <si>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</si>
  <si>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</si>
  <si>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</si>
  <si>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</si>
  <si>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</si>
  <si>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</si>
  <si>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</si>
  <si>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</si>
  <si>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</si>
  <si>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</si>
  <si>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</si>
  <si>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</si>
  <si>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</si>
  <si>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</si>
  <si>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</si>
  <si>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</si>
  <si>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</si>
  <si>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</si>
  <si>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</si>
  <si>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</si>
  <si>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</si>
  <si>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</si>
  <si>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</si>
  <si>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</si>
  <si>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</si>
  <si>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</si>
  <si>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</si>
  <si>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</si>
  <si>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</si>
  <si>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</si>
  <si>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</si>
  <si>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</si>
  <si>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</si>
  <si>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</si>
  <si>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</si>
  <si>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</si>
  <si>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</si>
  <si>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</si>
  <si>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</si>
  <si>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</si>
  <si>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</si>
  <si>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</si>
  <si>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</si>
  <si>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</si>
  <si>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</si>
  <si>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</si>
  <si>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</si>
  <si>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</si>
  <si>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</si>
  <si>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</si>
  <si>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</si>
  <si>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</si>
  <si>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</si>
  <si>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</si>
  <si>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</si>
  <si>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</si>
  <si>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</si>
  <si>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</si>
  <si>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</si>
  <si>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</si>
  <si>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</si>
  <si>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</si>
  <si>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</si>
  <si>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</si>
  <si>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</si>
  <si>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</si>
  <si>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</si>
  <si>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</si>
  <si>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</si>
  <si>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</si>
  <si>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</si>
  <si>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</si>
  <si>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</si>
  <si>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</si>
  <si>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</si>
  <si>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</si>
  <si>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</si>
  <si>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</si>
  <si>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</si>
  <si>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</si>
  <si>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</si>
  <si>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</si>
  <si>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</si>
  <si>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</si>
  <si>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</si>
  <si>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</si>
  <si>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</si>
  <si>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</si>
  <si>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</si>
  <si>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</si>
  <si>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</si>
  <si>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</si>
  <si>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</si>
  <si>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</si>
  <si>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</si>
  <si>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</si>
  <si>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</si>
  <si>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</si>
  <si>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</si>
  <si>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</si>
  <si>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</si>
  <si>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</si>
  <si>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</si>
  <si>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</si>
  <si>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</si>
  <si>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</si>
  <si>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</si>
  <si>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</si>
  <si>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</si>
  <si>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</si>
  <si>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</si>
  <si>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</si>
  <si>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</si>
  <si>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</si>
  <si>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</si>
  <si>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</si>
  <si>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</si>
  <si>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</si>
  <si>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</si>
  <si>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</si>
  <si>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</si>
  <si>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</si>
  <si>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</si>
  <si>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</si>
  <si>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</si>
  <si>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</si>
  <si>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</si>
  <si>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</si>
  <si>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</si>
  <si>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</si>
  <si>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</si>
  <si>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</si>
  <si>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</si>
  <si>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</si>
  <si>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</si>
  <si>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</si>
  <si>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</si>
  <si>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</si>
  <si>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</si>
  <si>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</si>
  <si>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</si>
  <si>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</si>
  <si>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</si>
  <si>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</si>
  <si>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</si>
  <si>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</si>
  <si>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</si>
  <si>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</si>
  <si>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</si>
  <si>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</si>
  <si>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</si>
  <si>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</si>
  <si>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</si>
  <si>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</si>
  <si>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</si>
  <si>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</si>
  <si>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</si>
  <si>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</si>
  <si>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</si>
  <si>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</si>
  <si>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</si>
  <si>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</si>
  <si>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</si>
  <si>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</si>
  <si>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</si>
  <si>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</si>
  <si>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</si>
  <si>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</si>
  <si>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</si>
  <si>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</si>
  <si>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</si>
  <si>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</si>
  <si>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</si>
  <si>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</si>
  <si>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</si>
  <si>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</si>
  <si>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</si>
  <si>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</si>
  <si>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</si>
  <si>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</si>
  <si>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</si>
  <si>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</si>
  <si>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</si>
  <si>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</si>
  <si>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</si>
  <si>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</si>
  <si>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</si>
  <si>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</si>
  <si>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</si>
  <si>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</si>
  <si>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</si>
  <si>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</si>
  <si>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</si>
  <si>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</si>
  <si>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</si>
  <si>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</si>
  <si>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</si>
  <si>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</si>
  <si>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</si>
  <si>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</si>
  <si>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</si>
  <si>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</si>
  <si>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</si>
  <si>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</si>
  <si>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</si>
  <si>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</si>
  <si>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</si>
  <si>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</si>
  <si>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</si>
  <si>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</si>
  <si>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</si>
  <si>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</si>
  <si>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</si>
  <si>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</si>
  <si>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</si>
  <si>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</si>
  <si>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</si>
  <si>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</si>
  <si>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</si>
  <si>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</si>
  <si>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</si>
  <si>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</si>
  <si>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</si>
  <si>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</si>
  <si>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</si>
  <si>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</si>
  <si>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</si>
  <si>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</si>
  <si>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</si>
  <si>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</si>
  <si>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</si>
  <si>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</si>
  <si>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</si>
  <si>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</si>
  <si>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</si>
  <si>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</si>
  <si>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</si>
  <si>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</si>
  <si>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</si>
  <si>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</si>
  <si>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</si>
  <si>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</si>
  <si>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</si>
  <si>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</si>
  <si>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</si>
  <si>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</si>
  <si>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</si>
  <si>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</si>
  <si>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</si>
  <si>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</si>
  <si>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</si>
  <si>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</si>
  <si>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</si>
  <si>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</si>
  <si>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</si>
  <si>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</si>
  <si>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</si>
  <si>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</si>
  <si>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</si>
  <si>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</si>
  <si>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</si>
  <si>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</si>
  <si>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</si>
  <si>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</si>
  <si>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</si>
  <si>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</si>
  <si>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</si>
  <si>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</si>
  <si>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</si>
  <si>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</si>
  <si>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</si>
  <si>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</si>
  <si>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</si>
  <si>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</si>
  <si>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</si>
  <si>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</si>
  <si>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</si>
  <si>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</si>
  <si>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</si>
  <si>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</si>
  <si>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</si>
  <si>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</si>
  <si>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</si>
  <si>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</si>
  <si>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</si>
  <si>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</si>
  <si>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</si>
  <si>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</si>
  <si>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</si>
  <si>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</si>
  <si>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</si>
  <si>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</si>
  <si>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</si>
  <si>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</si>
  <si>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</si>
  <si>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</si>
  <si>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</si>
  <si>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</si>
  <si>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</si>
  <si>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</si>
  <si>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</si>
  <si>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</si>
  <si>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</si>
  <si>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</si>
  <si>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</si>
  <si>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</si>
  <si>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</si>
  <si>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</si>
  <si>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</si>
  <si>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</si>
  <si>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</si>
  <si>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</si>
  <si>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</si>
  <si>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</si>
  <si>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</si>
  <si>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</si>
  <si>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</si>
  <si>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</si>
  <si>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</si>
  <si>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</si>
  <si>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</si>
  <si>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</si>
  <si>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</si>
  <si>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</si>
  <si>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</si>
  <si>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</si>
  <si>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</si>
  <si>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</si>
  <si>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</si>
  <si>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</si>
  <si>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</si>
  <si>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</si>
  <si>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</si>
  <si>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</si>
  <si>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</si>
  <si>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</si>
  <si>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</si>
  <si>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</si>
  <si>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</si>
  <si>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</si>
  <si>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</si>
  <si>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</si>
  <si>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</si>
  <si>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</si>
  <si>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</si>
  <si>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</si>
  <si>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</si>
  <si>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</si>
  <si>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</si>
  <si>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</si>
  <si>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</si>
  <si>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</si>
  <si>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</si>
  <si>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</si>
  <si>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</si>
  <si>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</si>
  <si>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</si>
  <si>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</si>
  <si>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</si>
  <si>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</si>
  <si>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</si>
  <si>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</si>
  <si>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</si>
  <si>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</si>
  <si>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</si>
  <si>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</si>
  <si>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</si>
  <si>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</si>
  <si>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</si>
  <si>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</si>
  <si>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</si>
  <si>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</si>
  <si>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</si>
  <si>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</si>
  <si>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</si>
  <si>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</si>
  <si>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</si>
  <si>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</si>
  <si>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</si>
  <si>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</si>
  <si>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</si>
  <si>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</si>
  <si>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</si>
  <si>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</si>
  <si>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</si>
  <si>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</si>
  <si>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</si>
  <si>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</si>
  <si>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</si>
  <si>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</si>
  <si>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</si>
  <si>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</si>
  <si>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</si>
  <si>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</si>
  <si>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</si>
  <si>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</si>
  <si>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</si>
  <si>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</si>
  <si>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</si>
  <si>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</si>
  <si>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</si>
  <si>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</si>
  <si>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</si>
  <si>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</si>
  <si>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</si>
  <si>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</si>
  <si>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</si>
  <si>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</si>
  <si>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</si>
  <si>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</si>
  <si>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</si>
  <si>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</si>
  <si>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</si>
  <si>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</si>
  <si>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</si>
  <si>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</si>
  <si>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</si>
  <si>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</si>
  <si>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</si>
  <si>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</si>
  <si>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</si>
  <si>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</si>
  <si>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</si>
  <si>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</si>
  <si>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</si>
  <si>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</si>
  <si>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</si>
  <si>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</si>
  <si>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</si>
  <si>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</si>
  <si>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</si>
  <si>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</si>
  <si>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</si>
  <si>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</si>
  <si>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</si>
  <si>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</si>
  <si>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</si>
  <si>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</si>
  <si>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</si>
  <si>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</si>
  <si>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</si>
  <si>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</si>
  <si>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</si>
  <si>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</si>
  <si>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</si>
  <si>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</si>
  <si>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</si>
  <si>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</si>
  <si>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</si>
  <si>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</si>
  <si>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</si>
  <si>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</si>
  <si>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</si>
  <si>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</si>
  <si>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</si>
  <si>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</si>
  <si>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</si>
  <si>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</si>
  <si>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</si>
  <si>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</si>
  <si>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</si>
  <si>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</si>
  <si>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</si>
  <si>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</si>
  <si>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</si>
  <si>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</si>
  <si>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</si>
  <si>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</si>
  <si>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</si>
  <si>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</si>
  <si>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</si>
  <si>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</si>
  <si>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</si>
  <si>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</si>
  <si>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</si>
  <si>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</si>
  <si>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</si>
  <si>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</si>
  <si>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</si>
  <si>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</si>
  <si>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</si>
  <si>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</si>
  <si>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</si>
  <si>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</si>
  <si>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</si>
  <si>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</si>
  <si>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</si>
  <si>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</si>
  <si>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</si>
  <si>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</si>
  <si>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</si>
  <si>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</si>
  <si>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</si>
  <si>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</si>
  <si>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</si>
  <si>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</si>
  <si>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</si>
  <si>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</si>
  <si>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</si>
  <si>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</si>
  <si>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</si>
  <si>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</si>
  <si>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</si>
  <si>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</si>
  <si>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</si>
  <si>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</si>
  <si>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</si>
  <si>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</si>
  <si>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</si>
  <si>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</si>
  <si>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</si>
  <si>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</si>
  <si>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</si>
  <si>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</si>
  <si>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</si>
  <si>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</si>
  <si>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</si>
  <si>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</si>
  <si>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</si>
  <si>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</si>
  <si>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</si>
  <si>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</si>
  <si>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</si>
  <si>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</si>
  <si>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</si>
  <si>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</si>
  <si>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</si>
  <si>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</si>
  <si>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</si>
  <si>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</si>
  <si>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</si>
  <si>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</si>
  <si>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</si>
  <si>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</si>
  <si>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</si>
  <si>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</si>
  <si>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</si>
  <si>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</si>
  <si>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</si>
  <si>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</si>
  <si>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</si>
  <si>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</si>
  <si>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</si>
  <si>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</si>
  <si>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</si>
  <si>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</si>
  <si>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</si>
  <si>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</si>
  <si>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</si>
  <si>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</si>
  <si>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</si>
  <si>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</si>
  <si>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</si>
  <si>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</si>
  <si>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</si>
  <si>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</si>
  <si>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</si>
  <si>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</si>
  <si>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</si>
  <si>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</si>
  <si>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</si>
  <si>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</si>
  <si>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</si>
  <si>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</si>
  <si>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</si>
  <si>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</si>
  <si>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</si>
  <si>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</si>
  <si>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</si>
  <si>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</si>
  <si>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</si>
  <si>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</si>
  <si>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</si>
  <si>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</si>
  <si>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</si>
  <si>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</si>
  <si>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</si>
  <si>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</si>
  <si>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</si>
  <si>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</si>
  <si>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</si>
  <si>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</si>
  <si>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</si>
  <si>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</si>
  <si>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</si>
  <si>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</si>
  <si>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</si>
  <si>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</si>
  <si>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</si>
  <si>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</si>
  <si>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</si>
  <si>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</si>
  <si>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</si>
  <si>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</si>
  <si>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</si>
  <si>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</si>
  <si>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</si>
  <si>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</si>
  <si>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</si>
  <si>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</si>
  <si>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</si>
  <si>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</si>
  <si>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</si>
  <si>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</si>
  <si>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</si>
  <si>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</si>
  <si>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</si>
  <si>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</si>
  <si>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</si>
  <si>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</si>
  <si>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</si>
  <si>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</si>
  <si>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</si>
  <si>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</si>
  <si>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</si>
  <si>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</si>
  <si>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</si>
  <si>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</si>
  <si>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</si>
  <si>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</si>
  <si>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</si>
  <si>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</si>
  <si>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</si>
  <si>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</si>
  <si>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</si>
  <si>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</si>
  <si>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</si>
  <si>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</si>
  <si>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</si>
  <si>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</si>
  <si>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</si>
  <si>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</si>
  <si>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</si>
  <si>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</si>
  <si>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</si>
  <si>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</si>
  <si>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</si>
  <si>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</si>
  <si>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</si>
  <si>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</si>
  <si>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</si>
  <si>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</si>
  <si>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</si>
  <si>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</si>
  <si>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</si>
  <si>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</si>
  <si>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</si>
  <si>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</si>
  <si>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</si>
  <si>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</si>
  <si>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</si>
  <si>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</si>
  <si>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</si>
  <si>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</si>
  <si>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</si>
  <si>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</si>
  <si>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</si>
  <si>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</si>
  <si>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</si>
  <si>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</si>
  <si>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</si>
  <si>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</si>
  <si>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</si>
  <si>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</si>
  <si>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</si>
  <si>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</si>
  <si>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</si>
  <si>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</si>
  <si>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</si>
  <si>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</si>
  <si>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</si>
  <si>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</si>
  <si>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</si>
  <si>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</si>
  <si>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</si>
  <si>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</si>
  <si>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</si>
  <si>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</si>
  <si>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</si>
  <si>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</si>
  <si>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</si>
  <si>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</si>
  <si>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</si>
  <si>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</si>
  <si>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</si>
  <si>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</si>
  <si>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</si>
  <si>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</si>
  <si>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</si>
  <si>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</si>
  <si>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</si>
  <si>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</si>
  <si>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</si>
  <si>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</si>
  <si>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</si>
  <si>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</si>
  <si>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</si>
  <si>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</si>
  <si>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</si>
  <si>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</si>
  <si>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</si>
  <si>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</si>
  <si>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</si>
  <si>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</si>
  <si>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</si>
  <si>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</si>
  <si>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</si>
  <si>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</si>
  <si>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</si>
  <si>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</si>
  <si>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</si>
  <si>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</si>
  <si>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</si>
  <si>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</si>
  <si>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</si>
  <si>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</si>
  <si>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</si>
  <si>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</si>
  <si>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</si>
  <si>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</si>
  <si>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</si>
  <si>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</si>
  <si>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</si>
  <si>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</si>
  <si>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</si>
  <si>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</si>
  <si>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</si>
  <si>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</si>
  <si>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</si>
  <si>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</si>
  <si>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</si>
  <si>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</si>
  <si>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</si>
  <si>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</si>
  <si>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</si>
  <si>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</si>
  <si>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</si>
  <si>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</si>
  <si>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</si>
  <si>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</si>
  <si>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</si>
  <si>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</si>
  <si>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</si>
  <si>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</si>
  <si>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</si>
  <si>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</si>
  <si>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</si>
  <si>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</si>
  <si>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</si>
  <si>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</si>
  <si>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</si>
  <si>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</si>
  <si>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</si>
  <si>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</si>
  <si>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</si>
  <si>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</si>
  <si>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</si>
  <si>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</si>
  <si>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</si>
  <si>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</si>
  <si>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</si>
  <si>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</si>
  <si>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</si>
  <si>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</si>
  <si>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</si>
  <si>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</si>
  <si>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</si>
  <si>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</si>
  <si>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</si>
  <si>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</si>
  <si>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</si>
  <si>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</si>
  <si>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</si>
  <si>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</si>
  <si>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</si>
  <si>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</si>
  <si>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</si>
  <si>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</si>
  <si>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</si>
  <si>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</si>
  <si>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</si>
  <si>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</si>
  <si>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</si>
  <si>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</si>
  <si>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</si>
  <si>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</si>
  <si>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</si>
  <si>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</si>
  <si>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</si>
  <si>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</si>
  <si>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</si>
  <si>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</si>
  <si>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</si>
  <si>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</si>
  <si>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</si>
  <si>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</si>
  <si>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</si>
  <si>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</si>
  <si>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</si>
  <si>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</si>
  <si>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</si>
  <si>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</si>
  <si>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</si>
  <si>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</si>
  <si>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</si>
  <si>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</si>
  <si>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</si>
  <si>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</si>
  <si>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</si>
  <si>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</si>
  <si>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</si>
  <si>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</si>
  <si>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</si>
  <si>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</si>
  <si>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</si>
  <si>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</si>
  <si>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</si>
  <si>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</si>
  <si>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</si>
  <si>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</si>
  <si>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</si>
  <si>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</si>
  <si>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</si>
  <si>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</si>
  <si>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</si>
  <si>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</si>
  <si>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</si>
  <si>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</si>
  <si>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</si>
  <si>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</si>
  <si>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</si>
  <si>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</si>
  <si>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</si>
  <si>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</si>
  <si>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</si>
  <si>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</si>
  <si>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</si>
  <si>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</si>
  <si>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</si>
  <si>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</si>
  <si>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</si>
  <si>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</si>
  <si>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</si>
  <si>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</si>
  <si>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</si>
  <si>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</si>
  <si>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</si>
  <si>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</si>
  <si>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</si>
  <si>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</si>
  <si>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</si>
  <si>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</si>
  <si>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</si>
  <si>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</si>
  <si>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</si>
  <si>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</si>
  <si>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</si>
  <si>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</si>
  <si>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</si>
  <si>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</si>
  <si>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</si>
  <si>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</si>
  <si>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</si>
  <si>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</si>
  <si>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</si>
  <si>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</si>
  <si>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</si>
  <si>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</si>
  <si>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</si>
  <si>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</si>
  <si>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</si>
  <si>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</si>
  <si>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</si>
  <si>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</si>
  <si>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</si>
  <si>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</si>
  <si>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</si>
  <si>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</si>
  <si>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</si>
  <si>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</si>
  <si>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</si>
  <si>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</si>
  <si>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</si>
  <si>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</si>
  <si>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</si>
  <si>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</si>
  <si>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</si>
  <si>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</si>
  <si>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</si>
  <si>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</si>
  <si>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</si>
  <si>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</si>
  <si>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</si>
  <si>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</si>
  <si>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</si>
  <si>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</si>
  <si>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</si>
  <si>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</si>
  <si>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</si>
  <si>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</si>
  <si>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</si>
  <si>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</si>
  <si>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</si>
  <si>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</si>
  <si>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</si>
  <si>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</si>
  <si>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</si>
  <si>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</si>
  <si>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</si>
  <si>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</si>
  <si>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</si>
  <si>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</si>
  <si>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</si>
  <si>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</si>
  <si>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</si>
  <si>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</si>
  <si>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</si>
  <si>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</si>
  <si>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</si>
  <si>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</si>
  <si>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</si>
  <si>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</si>
  <si>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</si>
  <si>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</si>
  <si>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</si>
  <si>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</si>
  <si>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</si>
  <si>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</si>
  <si>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</si>
  <si>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</si>
  <si>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</si>
  <si>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</si>
  <si>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</si>
  <si>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</si>
  <si>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</si>
  <si>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</si>
  <si>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</si>
  <si>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</si>
  <si>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</si>
  <si>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</si>
  <si>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</si>
  <si>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</si>
  <si>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</si>
  <si>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</si>
  <si>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</si>
  <si>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</si>
  <si>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</si>
  <si>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</si>
  <si>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</si>
  <si>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</si>
  <si>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</si>
  <si>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</si>
  <si>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</si>
  <si>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</si>
  <si>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</si>
  <si>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</si>
  <si>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</si>
  <si>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</si>
  <si>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</si>
  <si>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</si>
  <si>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</si>
  <si>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</si>
  <si>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</si>
  <si>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</si>
  <si>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</si>
  <si>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</si>
  <si>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</si>
  <si>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</si>
  <si>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</si>
  <si>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</si>
  <si>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</si>
  <si>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</si>
  <si>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</si>
  <si>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</si>
  <si>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</si>
  <si>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</si>
  <si>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</si>
  <si>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</si>
  <si>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</si>
  <si>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</si>
  <si>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</si>
  <si>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</si>
  <si>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</si>
  <si>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</si>
  <si>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</si>
  <si>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</si>
  <si>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</si>
  <si>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</si>
  <si>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</si>
  <si>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</si>
  <si>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</si>
  <si>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</si>
  <si>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</si>
  <si>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</si>
  <si>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</si>
  <si>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</si>
  <si>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</si>
  <si>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</si>
  <si>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</si>
  <si>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</si>
  <si>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</si>
  <si>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</si>
  <si>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</si>
  <si>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</si>
  <si>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</si>
  <si>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</si>
  <si>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</si>
  <si>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</si>
  <si>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</si>
  <si>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</si>
  <si>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</si>
  <si>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</si>
  <si>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</si>
  <si>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</si>
  <si>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</si>
  <si>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</si>
  <si>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</si>
  <si>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</si>
  <si>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</si>
  <si>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</si>
  <si>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</si>
  <si>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</si>
  <si>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</si>
  <si>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</si>
  <si>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</si>
  <si>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</si>
  <si>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</si>
  <si>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</si>
  <si>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</si>
  <si>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</si>
  <si>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</si>
  <si>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</si>
  <si>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</si>
  <si>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</si>
  <si>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</si>
  <si>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</si>
  <si>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</si>
  <si>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</si>
  <si>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</si>
  <si>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</si>
  <si>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</si>
  <si>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</si>
  <si>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</si>
  <si>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</si>
  <si>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</si>
  <si>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</si>
  <si>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</si>
  <si>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</si>
  <si>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</si>
  <si>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</si>
  <si>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</si>
  <si>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</si>
  <si>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</si>
  <si>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</si>
  <si>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</si>
  <si>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</si>
  <si>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</si>
  <si>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</si>
  <si>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</si>
  <si>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</si>
  <si>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</si>
  <si>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</si>
  <si>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</si>
  <si>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</si>
  <si>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</si>
  <si>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</si>
  <si>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</si>
  <si>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</si>
  <si>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</si>
  <si>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</si>
  <si>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</si>
  <si>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</si>
  <si>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</si>
  <si>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</si>
  <si>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</si>
  <si>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</si>
  <si>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</si>
  <si>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</si>
  <si>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</si>
  <si>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</si>
  <si>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</si>
  <si>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</si>
  <si>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</si>
  <si>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</si>
  <si>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</si>
  <si>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</si>
  <si>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</si>
  <si>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</si>
  <si>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</si>
  <si>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</si>
  <si>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</si>
  <si>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</si>
  <si>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</si>
  <si>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</si>
  <si>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</si>
  <si>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</si>
  <si>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</si>
  <si>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</si>
  <si>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</si>
  <si>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</si>
  <si>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</si>
  <si>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</si>
  <si>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</si>
  <si>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</si>
  <si>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</si>
  <si>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</si>
  <si>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</si>
  <si>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</si>
  <si>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</si>
  <si>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</si>
  <si>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</si>
  <si>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</si>
  <si>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</si>
  <si>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</si>
  <si>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</si>
  <si>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</si>
  <si>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</si>
  <si>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</si>
  <si>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</si>
  <si>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</si>
  <si>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</si>
  <si>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</si>
  <si>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</si>
  <si>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</si>
  <si>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</si>
  <si>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</si>
  <si>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</si>
  <si>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</si>
  <si>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</si>
  <si>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</si>
  <si>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</si>
  <si>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</si>
  <si>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</si>
  <si>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</si>
  <si>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</si>
  <si>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</si>
  <si>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</si>
  <si>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</si>
  <si>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</si>
  <si>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</si>
  <si>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</si>
  <si>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</si>
  <si>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</si>
  <si>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</si>
  <si>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</si>
  <si>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</si>
  <si>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</si>
  <si>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</si>
  <si>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</si>
  <si>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</si>
  <si>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</si>
  <si>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</si>
  <si>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</si>
  <si>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</si>
  <si>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</si>
  <si>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</si>
  <si>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</si>
  <si>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</si>
  <si>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</si>
  <si>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</si>
  <si>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</si>
  <si>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</si>
  <si>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</si>
  <si>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</si>
  <si>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</si>
  <si>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</si>
  <si>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</si>
  <si>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</si>
  <si>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</si>
  <si>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</si>
  <si>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</si>
  <si>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</si>
  <si>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</si>
  <si>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</si>
  <si>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</si>
  <si>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</si>
  <si>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</si>
  <si>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</si>
  <si>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</si>
  <si>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</si>
  <si>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</si>
  <si>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</si>
  <si>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</si>
  <si>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</si>
  <si>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</si>
  <si>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</si>
  <si>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</si>
  <si>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</si>
  <si>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</si>
  <si>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</si>
  <si>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</si>
  <si>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</si>
  <si>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</si>
  <si>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</si>
  <si>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</si>
  <si>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</si>
  <si>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</si>
  <si>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</si>
  <si>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</si>
  <si>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</si>
  <si>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</si>
  <si>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</si>
  <si>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</si>
  <si>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</si>
  <si>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</si>
  <si>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</si>
  <si>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</si>
  <si>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</si>
  <si>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</si>
  <si>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</si>
  <si>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</si>
  <si>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</si>
  <si>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</si>
  <si>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</si>
  <si>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</si>
  <si>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</si>
  <si>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</si>
  <si>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</si>
  <si>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</si>
  <si>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</si>
  <si>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</si>
  <si>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</si>
  <si>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</si>
  <si>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</si>
  <si>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</si>
  <si>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</si>
  <si>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</si>
  <si>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</si>
  <si>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</si>
  <si>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</si>
  <si>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</si>
  <si>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</si>
  <si>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</si>
  <si>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</si>
  <si>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</si>
  <si>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</si>
  <si>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</si>
  <si>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</si>
  <si>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</si>
  <si>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</si>
  <si>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</si>
  <si>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</si>
  <si>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</si>
  <si>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</si>
  <si>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</si>
  <si>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</si>
  <si>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</si>
  <si>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</si>
  <si>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</si>
  <si>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</si>
  <si>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</si>
  <si>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</si>
  <si>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</si>
  <si>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</si>
  <si>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</si>
  <si>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</si>
  <si>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</si>
  <si>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</si>
  <si>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</si>
  <si>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</si>
  <si>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</si>
  <si>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</si>
  <si>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</si>
  <si>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</si>
  <si>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</si>
  <si>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</si>
  <si>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</si>
  <si>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</si>
  <si>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</si>
  <si>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</si>
  <si>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</si>
  <si>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</si>
  <si>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</si>
  <si>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</si>
  <si>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</si>
  <si>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</si>
  <si>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</si>
  <si>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</si>
  <si>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</si>
  <si>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</si>
  <si>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</si>
  <si>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</si>
  <si>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</si>
  <si>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</si>
  <si>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</si>
  <si>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</si>
  <si>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</si>
  <si>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</si>
  <si>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</si>
  <si>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</si>
  <si>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</si>
  <si>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</si>
  <si>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</si>
  <si>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</si>
  <si>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</si>
  <si>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</si>
  <si>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</si>
  <si>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</si>
  <si>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</si>
  <si>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</si>
  <si>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</si>
  <si>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</si>
  <si>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</si>
  <si>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</si>
  <si>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</si>
  <si>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</si>
  <si>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</si>
  <si>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</si>
  <si>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</si>
  <si>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</si>
  <si>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</si>
  <si>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</si>
  <si>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</si>
  <si>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</si>
  <si>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</si>
  <si>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</si>
  <si>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</si>
  <si>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</si>
  <si>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</si>
  <si>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</si>
  <si>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</si>
  <si>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</si>
  <si>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</si>
  <si>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</si>
  <si>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</si>
  <si>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</si>
  <si>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</si>
  <si>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</si>
  <si>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</si>
  <si>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</si>
  <si>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</si>
  <si>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</si>
  <si>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</si>
  <si>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</si>
  <si>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</si>
  <si>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</si>
  <si>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</si>
  <si>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</si>
  <si>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</si>
  <si>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</si>
  <si>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</si>
  <si>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</si>
  <si>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</si>
  <si>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</si>
  <si>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</si>
  <si>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</si>
  <si>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</si>
  <si>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</si>
  <si>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</si>
  <si>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</si>
  <si>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</si>
  <si>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</si>
  <si>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</si>
  <si>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</si>
  <si>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</si>
  <si>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</si>
  <si>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</si>
  <si>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</si>
  <si>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</si>
  <si>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</si>
  <si>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</si>
  <si>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</si>
  <si>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</si>
  <si>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</si>
  <si>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</si>
  <si>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</si>
  <si>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</si>
  <si>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</si>
  <si>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</si>
  <si>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</si>
  <si>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</si>
  <si>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</si>
  <si>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</si>
  <si>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</si>
  <si>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</si>
  <si>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</si>
  <si>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</si>
  <si>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</si>
  <si>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</si>
  <si>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</si>
  <si>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</si>
  <si>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</si>
  <si>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</si>
  <si>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</si>
  <si>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</si>
  <si>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</si>
  <si>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</si>
  <si>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</si>
  <si>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</si>
  <si>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</si>
  <si>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</si>
  <si>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</si>
  <si>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</si>
  <si>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</si>
  <si>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</si>
  <si>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</si>
  <si>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</si>
  <si>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</si>
  <si>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</si>
  <si>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</si>
  <si>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</si>
  <si>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</si>
  <si>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</si>
  <si>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</si>
  <si>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</si>
  <si>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</si>
  <si>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</si>
  <si>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</si>
  <si>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</si>
  <si>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</si>
  <si>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</si>
  <si>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</si>
  <si>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</si>
  <si>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</si>
  <si>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</si>
  <si>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</si>
  <si>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</si>
  <si>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</si>
  <si>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</si>
  <si>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</si>
  <si>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</si>
  <si>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</si>
  <si>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</si>
  <si>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</si>
  <si>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</si>
  <si>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</si>
  <si>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</si>
  <si>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</si>
  <si>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</si>
  <si>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</si>
  <si>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</si>
  <si>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</si>
  <si>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</si>
  <si>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</si>
  <si>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</si>
  <si>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</si>
  <si>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</si>
  <si>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</si>
  <si>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</si>
  <si>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</si>
  <si>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</si>
  <si>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</si>
  <si>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</si>
  <si>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</si>
  <si>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</si>
  <si>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</si>
  <si>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</si>
  <si>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</si>
  <si>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</si>
  <si>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</si>
  <si>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</si>
  <si>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</si>
  <si>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</si>
  <si>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</si>
  <si>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</si>
  <si>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</si>
  <si>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</si>
  <si>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</si>
  <si>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</si>
  <si>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</si>
  <si>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</si>
  <si>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</si>
  <si>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</si>
  <si>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</si>
  <si>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</si>
  <si>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</si>
  <si>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</si>
  <si>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</si>
  <si>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</si>
  <si>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</si>
  <si>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</si>
  <si>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</si>
  <si>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</si>
  <si>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</si>
  <si>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</si>
  <si>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</si>
  <si>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</si>
  <si>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</si>
  <si>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</si>
  <si>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</si>
  <si>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</si>
  <si>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</si>
  <si>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</si>
  <si>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</si>
  <si>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</si>
  <si>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</si>
  <si>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</si>
  <si>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</si>
  <si>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</si>
  <si>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</si>
  <si>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</si>
  <si>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</si>
  <si>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</si>
  <si>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</si>
  <si>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</si>
  <si>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</si>
  <si>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</si>
  <si>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</si>
  <si>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</si>
  <si>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</si>
  <si>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</si>
  <si>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</si>
  <si>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</si>
  <si>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</si>
  <si>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</si>
  <si>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</si>
  <si>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</si>
  <si>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</si>
  <si>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</si>
  <si>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</si>
  <si>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</si>
  <si>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</si>
  <si>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</si>
  <si>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</si>
  <si>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</si>
  <si>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</si>
  <si>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</si>
  <si>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</si>
  <si>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</si>
  <si>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</si>
  <si>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</si>
  <si>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</si>
  <si>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</si>
  <si>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</si>
  <si>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</si>
  <si>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</si>
  <si>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</si>
  <si>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</si>
  <si>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</si>
  <si>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</si>
  <si>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</si>
  <si>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</si>
  <si>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</si>
  <si>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</si>
  <si>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</si>
  <si>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</si>
  <si>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</si>
  <si>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</si>
  <si>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</si>
  <si>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</si>
  <si>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</si>
  <si>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</si>
  <si>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</si>
  <si>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</si>
  <si>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</si>
  <si>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</si>
  <si>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</si>
  <si>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</si>
  <si>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</si>
  <si>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</si>
  <si>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</si>
  <si>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</si>
  <si>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</si>
  <si>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</si>
  <si>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</si>
  <si>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</si>
  <si>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</si>
  <si>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</si>
  <si>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</si>
  <si>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</si>
  <si>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</si>
  <si>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</si>
  <si>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</si>
  <si>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</si>
  <si>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</si>
  <si>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</si>
  <si>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</si>
  <si>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</si>
  <si>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</si>
  <si>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</si>
  <si>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</si>
  <si>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</si>
  <si>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</si>
  <si>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</si>
  <si>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</si>
  <si>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</si>
  <si>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</si>
  <si>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</si>
  <si>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</si>
  <si>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</si>
  <si>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</si>
  <si>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</si>
  <si>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</si>
  <si>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</si>
  <si>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</si>
  <si>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</si>
  <si>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</si>
  <si>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</si>
  <si>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</si>
  <si>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</si>
  <si>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</si>
  <si>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</si>
  <si>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</si>
  <si>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</si>
  <si>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</si>
  <si>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</si>
  <si>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</si>
  <si>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</si>
  <si>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</si>
  <si>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</si>
  <si>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</si>
  <si>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</si>
  <si>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</si>
  <si>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</si>
  <si>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</si>
  <si>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</si>
  <si>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</si>
  <si>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</si>
  <si>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</si>
  <si>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</si>
  <si>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</si>
  <si>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</si>
  <si>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</si>
  <si>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</si>
  <si>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</si>
  <si>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</si>
  <si>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</si>
  <si>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</si>
  <si>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</si>
  <si>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</si>
  <si>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</si>
  <si>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</si>
  <si>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</si>
  <si>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</si>
  <si>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</si>
  <si>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</si>
  <si>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</si>
  <si>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</si>
  <si>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</si>
  <si>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</si>
  <si>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</si>
  <si>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</si>
  <si>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</si>
  <si>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</si>
  <si>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</si>
  <si>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</si>
  <si>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</si>
  <si>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</si>
  <si>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</si>
  <si>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</si>
  <si>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</si>
  <si>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</si>
  <si>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</si>
  <si>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</si>
  <si>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</si>
  <si>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</si>
  <si>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</si>
  <si>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</si>
  <si>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</si>
  <si>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</si>
  <si>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</si>
  <si>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</si>
  <si>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</si>
  <si>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</si>
  <si>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</si>
  <si>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</si>
  <si>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</si>
  <si>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</si>
  <si>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</si>
  <si>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</si>
  <si>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</si>
  <si>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</si>
  <si>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</si>
  <si>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</si>
  <si>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</si>
  <si>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</si>
  <si>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</si>
  <si>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</si>
  <si>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</si>
  <si>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</si>
  <si>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</si>
  <si>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</si>
  <si>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</si>
  <si>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</si>
  <si>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</si>
  <si>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</si>
  <si>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</si>
  <si>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</si>
  <si>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</si>
  <si>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</si>
  <si>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</si>
  <si>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</si>
  <si>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</si>
  <si>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</si>
  <si>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</si>
  <si>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</si>
  <si>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</si>
  <si>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</si>
  <si>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</si>
  <si>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</si>
  <si>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</si>
  <si>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</si>
  <si>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</si>
  <si>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</si>
  <si>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</si>
  <si>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</si>
  <si>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</si>
  <si>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</si>
  <si>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</si>
  <si>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</si>
  <si>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</si>
  <si>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</si>
  <si>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</si>
  <si>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</si>
  <si>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</si>
  <si>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</si>
  <si>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</si>
  <si>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</si>
  <si>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</si>
  <si>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</si>
  <si>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</si>
  <si>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</si>
  <si>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</si>
  <si>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</si>
  <si>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</si>
  <si>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</si>
  <si>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</si>
  <si>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</si>
  <si>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</si>
  <si>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</si>
  <si>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</si>
  <si>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</si>
  <si>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</si>
  <si>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</si>
  <si>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</si>
  <si>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</si>
  <si>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</si>
  <si>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</si>
  <si>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</si>
  <si>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</si>
  <si>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</si>
  <si>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</si>
  <si>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</si>
  <si>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</si>
  <si>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</si>
  <si>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</si>
  <si>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</si>
  <si>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</si>
  <si>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</si>
  <si>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</si>
  <si>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</si>
  <si>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</si>
  <si>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</si>
  <si>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</si>
  <si>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</si>
  <si>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</si>
  <si>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</si>
  <si>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</si>
  <si>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</si>
  <si>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</si>
  <si>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</si>
  <si>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</si>
  <si>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</si>
  <si>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</si>
  <si>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</si>
  <si>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</si>
  <si>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</si>
  <si>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</si>
  <si>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</si>
  <si>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</si>
  <si>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</si>
  <si>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</si>
  <si>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</si>
  <si>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</si>
  <si>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</si>
  <si>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</si>
  <si>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</si>
  <si>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</si>
  <si>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</si>
  <si>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</si>
  <si>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</si>
  <si>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</si>
  <si>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</si>
  <si>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</si>
  <si>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</si>
  <si>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</si>
  <si>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</si>
  <si>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</si>
  <si>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</si>
  <si>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</si>
  <si>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</si>
  <si>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</si>
  <si>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</si>
  <si>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</si>
  <si>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</si>
  <si>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</si>
  <si>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</si>
  <si>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</si>
  <si>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</si>
  <si>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</si>
  <si>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</si>
  <si>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</si>
  <si>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</si>
  <si>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</si>
  <si>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</si>
  <si>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</si>
  <si>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</si>
  <si>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</si>
  <si>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</si>
  <si>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</si>
  <si>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</si>
  <si>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</si>
  <si>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</si>
  <si>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</si>
  <si>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</si>
  <si>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</si>
  <si>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</si>
  <si>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</si>
  <si>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</si>
  <si>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</si>
  <si>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</si>
  <si>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</si>
  <si>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</si>
  <si>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</si>
  <si>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</si>
  <si>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</si>
  <si>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</si>
  <si>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</si>
  <si>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</si>
  <si>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</si>
  <si>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</si>
  <si>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</si>
  <si>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</si>
  <si>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</si>
  <si>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</si>
  <si>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</si>
  <si>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</si>
  <si>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</si>
  <si>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</si>
  <si>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</si>
  <si>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</si>
  <si>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</si>
  <si>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</si>
  <si>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</si>
  <si>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</si>
  <si>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</si>
  <si>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</si>
  <si>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</si>
  <si>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</si>
  <si>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</si>
  <si>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</si>
  <si>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</si>
  <si>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</si>
  <si>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</si>
  <si>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</si>
  <si>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</si>
  <si>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</si>
  <si>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</si>
  <si>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</si>
  <si>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</si>
  <si>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</si>
  <si>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</si>
  <si>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</si>
  <si>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</si>
  <si>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</si>
  <si>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</si>
  <si>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</si>
  <si>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</si>
  <si>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</si>
  <si>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</si>
  <si>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</si>
  <si>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</si>
  <si>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</si>
  <si>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</si>
  <si>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</si>
  <si>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</si>
  <si>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</si>
  <si>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</si>
  <si>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</si>
  <si>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</si>
  <si>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</si>
  <si>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</si>
  <si>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</si>
  <si>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</si>
  <si>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</si>
  <si>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</si>
  <si>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</si>
  <si>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</si>
  <si>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</si>
  <si>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</si>
  <si>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</si>
  <si>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</si>
  <si>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</si>
  <si>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</si>
  <si>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</si>
  <si>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</si>
  <si>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</si>
  <si>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</si>
  <si>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</si>
  <si>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</si>
  <si>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</si>
  <si>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</si>
  <si>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</si>
  <si>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</si>
  <si>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</si>
  <si>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</si>
  <si>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</si>
  <si>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</si>
  <si>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</si>
  <si>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</si>
  <si>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</si>
  <si>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</si>
  <si>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</si>
  <si>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</si>
  <si>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</si>
  <si>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</si>
  <si>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</si>
  <si>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</si>
  <si>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</si>
  <si>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</si>
  <si>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</si>
  <si>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</si>
  <si>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</si>
  <si>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</si>
  <si>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</si>
  <si>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</si>
  <si>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</si>
  <si>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</si>
  <si>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</si>
  <si>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</si>
  <si>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</si>
  <si>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</si>
  <si>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</si>
  <si>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</si>
  <si>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</si>
  <si>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</si>
  <si>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</si>
  <si>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</si>
  <si>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</si>
  <si>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</si>
  <si>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</si>
  <si>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</si>
  <si>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</si>
  <si>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</si>
  <si>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</si>
  <si>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</si>
  <si>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</si>
  <si>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</si>
  <si>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</si>
  <si>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</si>
  <si>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</si>
  <si>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</si>
  <si>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</si>
  <si>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</si>
  <si>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</si>
  <si>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</si>
  <si>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</si>
  <si>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</si>
  <si>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</si>
  <si>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</si>
  <si>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</si>
  <si>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</si>
  <si>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</si>
  <si>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</si>
  <si>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</si>
  <si>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</si>
  <si>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</si>
  <si>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</si>
  <si>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</si>
  <si>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</si>
  <si>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</si>
  <si>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</si>
  <si>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</si>
  <si>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</si>
  <si>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</si>
  <si>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</si>
  <si>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</si>
  <si>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</si>
  <si>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</si>
  <si>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</si>
  <si>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</si>
  <si>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</si>
  <si>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</si>
  <si>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</si>
  <si>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</si>
  <si>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</si>
  <si>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</si>
  <si>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</si>
  <si>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</si>
  <si>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</si>
  <si>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</si>
  <si>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</si>
  <si>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</si>
  <si>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</si>
  <si>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</si>
  <si>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</si>
  <si>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</si>
  <si>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</si>
  <si>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</si>
  <si>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</si>
  <si>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</si>
  <si>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</si>
  <si>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</si>
  <si>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</si>
  <si>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</si>
  <si>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</si>
  <si>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</si>
  <si>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</si>
  <si>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</si>
  <si>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</si>
  <si>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</si>
  <si>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</si>
  <si>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</si>
  <si>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</si>
  <si>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</si>
  <si>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</si>
  <si>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</si>
  <si>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</si>
  <si>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</si>
  <si>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</si>
  <si>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</si>
  <si>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</si>
  <si>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</si>
  <si>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</si>
  <si>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</si>
  <si>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</si>
  <si>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</si>
  <si>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</si>
  <si>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</si>
  <si>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</si>
  <si>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</si>
  <si>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</si>
  <si>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</si>
  <si>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</si>
  <si>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</si>
  <si>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</si>
  <si>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</si>
  <si>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</si>
  <si>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</si>
  <si>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</si>
  <si>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</si>
  <si>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</si>
  <si>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</si>
  <si>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</si>
  <si>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</si>
  <si>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</si>
  <si>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</si>
  <si>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</si>
  <si>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</si>
  <si>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</si>
  <si>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</si>
  <si>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</si>
  <si>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</si>
  <si>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</si>
  <si>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</si>
  <si>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</si>
  <si>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</si>
  <si>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</si>
  <si>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</si>
  <si>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</si>
  <si>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</si>
  <si>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</si>
  <si>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</si>
  <si>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</si>
  <si>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</si>
  <si>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</si>
  <si>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</si>
  <si>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</si>
  <si>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</si>
  <si>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</si>
  <si>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</si>
  <si>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</si>
  <si>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</si>
  <si>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</si>
  <si>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</si>
  <si>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</si>
  <si>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</si>
  <si>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</si>
  <si>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</si>
  <si>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</si>
  <si>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</si>
  <si>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</si>
  <si>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</si>
  <si>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</si>
  <si>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</si>
  <si>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</si>
  <si>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</si>
  <si>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</si>
  <si>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</si>
  <si>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</si>
  <si>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</si>
  <si>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</si>
  <si>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</si>
  <si>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</si>
  <si>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</si>
  <si>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</si>
  <si>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</si>
  <si>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</si>
  <si>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</si>
  <si>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</si>
  <si>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</si>
  <si>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</si>
  <si>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</si>
  <si>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</si>
  <si>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</si>
  <si>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</si>
  <si>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</si>
  <si>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</si>
  <si>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</si>
  <si>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</si>
  <si>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</si>
  <si>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</si>
  <si>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</si>
  <si>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</si>
  <si>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</si>
  <si>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</si>
  <si>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</si>
  <si>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</si>
  <si>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</si>
  <si>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</si>
  <si>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</si>
  <si>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</si>
  <si>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</si>
  <si>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</si>
  <si>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</si>
  <si>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</si>
  <si>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</si>
  <si>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</si>
  <si>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</si>
  <si>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</si>
  <si>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</si>
  <si>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</si>
  <si>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</si>
  <si>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</si>
  <si>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</si>
  <si>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</si>
  <si>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</si>
  <si>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</si>
  <si>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</si>
  <si>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</si>
  <si>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</si>
  <si>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</si>
  <si>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</si>
  <si>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</si>
  <si>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</si>
  <si>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</si>
  <si>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</si>
  <si>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</si>
  <si>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</si>
  <si>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</si>
  <si>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</si>
  <si>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</si>
  <si>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</si>
  <si>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</si>
  <si>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</si>
  <si>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</si>
  <si>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</si>
  <si>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</si>
  <si>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</si>
  <si>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</si>
  <si>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</si>
  <si>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</si>
  <si>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</si>
  <si>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</si>
  <si>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</si>
  <si>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</si>
  <si>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</si>
  <si>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</si>
  <si>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</si>
  <si>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</si>
  <si>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</si>
  <si>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</si>
  <si>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</si>
  <si>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</si>
  <si>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</si>
  <si>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</si>
  <si>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</si>
  <si>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</si>
  <si>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</si>
  <si>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</si>
  <si>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</si>
  <si>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</si>
  <si>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</si>
  <si>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</si>
  <si>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</si>
  <si>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</si>
  <si>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</si>
  <si>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</si>
  <si>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</si>
  <si>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</si>
  <si>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</si>
  <si>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</si>
  <si>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</si>
  <si>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</si>
  <si>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</si>
  <si>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</si>
  <si>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</si>
  <si>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</si>
  <si>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</si>
  <si>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</si>
  <si>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</si>
  <si>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</si>
  <si>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</si>
  <si>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</si>
  <si>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</si>
  <si>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</si>
  <si>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</si>
  <si>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</si>
  <si>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</si>
  <si>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</si>
  <si>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</si>
  <si>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</si>
  <si>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</si>
  <si>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</si>
  <si>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</si>
  <si>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</si>
  <si>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</si>
  <si>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</si>
  <si>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</si>
  <si>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</si>
  <si>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</si>
  <si>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</si>
  <si>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</si>
  <si>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</si>
  <si>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</si>
  <si>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</si>
  <si>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</si>
  <si>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</si>
  <si>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</si>
  <si>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</si>
  <si>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</si>
  <si>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</si>
  <si>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</si>
  <si>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</si>
  <si>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</si>
  <si>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</si>
  <si>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</si>
  <si>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</si>
  <si>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</si>
  <si>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</si>
  <si>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</si>
  <si>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</si>
  <si>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</si>
  <si>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</si>
  <si>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</si>
  <si>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</si>
  <si>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</si>
  <si>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</si>
  <si>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</si>
  <si>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5G sector down due to outdoor fan faulty, requested under SR4400479</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</si>
  <si>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</si>
  <si>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</si>
  <si>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</si>
  <si>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</si>
  <si>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</si>
  <si>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</si>
  <si>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</si>
  <si>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</si>
  <si>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</si>
  <si>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</si>
  <si>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</si>
  <si>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</si>
  <si>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</si>
  <si>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</si>
  <si>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</si>
  <si>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</si>
  <si>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</si>
  <si>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</si>
  <si>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</si>
  <si>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</si>
  <si>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</si>
  <si>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</si>
  <si>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</si>
  <si>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</si>
  <si>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</si>
  <si>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</si>
  <si>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</si>
  <si>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</si>
  <si>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</si>
  <si>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</si>
  <si>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</si>
  <si>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</si>
  <si>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</si>
  <si>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</si>
  <si>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</si>
  <si>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</si>
  <si>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</si>
  <si>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</si>
  <si>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</si>
  <si>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</si>
  <si>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</si>
  <si>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</si>
  <si>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</si>
  <si>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</si>
  <si>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</si>
  <si>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</si>
  <si>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</si>
  <si>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</si>
  <si>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</si>
  <si>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</si>
  <si>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</si>
  <si>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</si>
  <si>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</si>
  <si>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</si>
  <si>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</si>
  <si>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</si>
  <si>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</si>
  <si>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</si>
  <si>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</si>
  <si>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</si>
  <si>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</si>
  <si>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</si>
  <si>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</si>
  <si>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</si>
  <si>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</si>
  <si>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</si>
  <si>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</si>
  <si>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</si>
  <si>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</si>
  <si>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</si>
  <si>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</si>
  <si>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</si>
  <si>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</si>
  <si>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</si>
  <si>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</si>
  <si>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</si>
  <si>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</si>
  <si>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</si>
  <si>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</si>
  <si>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</si>
  <si>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</si>
  <si>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</si>
  <si>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</si>
  <si>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</si>
  <si>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</si>
  <si>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</si>
  <si>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PCM-20251009-00000955</t>
  </si>
  <si>
    <t xml:space="preserve">ETA 20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</si>
  <si>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</si>
  <si>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</si>
  <si>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</si>
  <si>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</si>
  <si>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</si>
  <si>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</si>
  <si>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</si>
  <si>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</si>
  <si>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</si>
  <si>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PCM-20251009-00000819</t>
  </si>
  <si>
    <t xml:space="preserve">3 G Down due to module issue under arrangement </t>
  </si>
  <si>
    <t>PCM-20251003-00001576</t>
  </si>
  <si>
    <t>PCM-20251004-00001986</t>
  </si>
  <si>
    <t>PCM-20251009-00000808</t>
  </si>
  <si>
    <t xml:space="preserve">LTE sector down due to REC module issue </t>
  </si>
  <si>
    <t>TT-20251008-01666 // NA</t>
  </si>
  <si>
    <t xml:space="preserve">ETA 130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</si>
</sst>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0" totalsRowShown="0" headerRowDxfId="157" dataDxfId="156" headerRowBorderDxfId="154" tableBorderDxfId="155" totalsRowBorderDxfId="153">
  <autoFilter ref="A1:CJ2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276.53822048610891</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9861</v>
      </c>
      <c r="E3" s="143" t="s">
        <v>38964</v>
      </c>
      <c r="F3" s="144">
        <v>45939.341481481482</v>
      </c>
      <c r="G3" s="72">
        <f ca="1">IFERROR(NOW()-F3,"")</f>
        <v>0.14516493055270985</v>
      </c>
      <c r="H3" s="144">
        <v>45939.335925925923</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1</v>
      </c>
      <c r="D4" s="142" t="s">
        <v>10471</v>
      </c>
      <c r="E4" s="143" t="s">
        <v>38964</v>
      </c>
      <c r="F4" s="144">
        <v>45939.381990740738</v>
      </c>
      <c r="G4" s="145">
        <f ca="1">IFERROR(NOW()-F4,"")</f>
        <v>0.10465567129722331</v>
      </c>
      <c r="H4" s="144">
        <v>45939.375740740739</v>
      </c>
      <c r="I4" s="142" t="str">
        <f>IFERROR(VLOOKUP(D4,DB!A:F,6,0),"")</f>
        <v>SCECO</v>
      </c>
      <c r="J4" s="65" t="str">
        <f>IFERROR(VLOOKUP(D4,DB!A:G,7,0),"")</f>
        <v>In progress</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45939.486646412035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45939.486646412035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45939.486646412035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45939.486646412035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45939.486646412035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45939.486646412035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45939.486646412035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45939.486646412035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45939.486646412035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45939.486646412035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45939.486646412035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45939.486646412035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45939.486646412035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45939.486646412035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45939.486646412035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45939.486646412035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45939.486646412035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45939.486646412035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45939.486646412035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45939.486646412035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45939.486646412035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45939.486646412035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45939.486646412035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45939.486646412035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45939.486646412035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45939.486646412035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45939.486646412035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45939.486646412035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45939.486646412035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45939.486646412035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45939.486646412035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45939.486646412035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45939.486646412035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45939.486646412035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45939.486646412035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45939.486646412035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45939.486646412035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45939.486646412035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45939.486646412035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45939.486646412035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45939.486646412035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45939.486646412035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45939.486646412035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45939.486646412035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45939.486646412035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45939.486646412035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45939.486646412035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45939.486646412035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45939.486646412035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45939.486646412035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45939.486646412035</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45939.486646412035</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45939.486646412035</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45939.486646412035</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45939.486646412035</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45939.486646412035</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45939.486646412035</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45939.486646412035</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45939.486646412035</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45939.486646412035</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45939.486646412035</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45939.486646412035</v>
      </c>
      <c r="H66" s="144"/>
      <c r="I66" s="142" t="str">
        <f>IFERROR(VLOOKUP(D66,DB!A:F,6,0),"")</f>
        <v/>
      </c>
      <c r="J66" s="65" t="str">
        <f>IFERROR(VLOOKUP(D66,DB!A:G,7,0),"")</f>
        <v/>
      </c>
      <c r="K66" s="146"/>
      <c r="L66" s="147" t="str">
        <f>IFERROR(VLOOKUP(D66,DB!A:I,9,0),"")</f>
        <v/>
      </c>
      <c r="M66" s="70"/>
      <c r="N66" s="70"/>
      <c r="O66" s="70"/>
    </row>
    <row r="67" spans="1:15" ht="15" customHeight="1">
      <c r="A67" s="141"/>
      <c r="B67" s="142" t="str">
        <f>IFERROR(VLOOKUP(D67,DB!A:K,11,0),"")</f>
        <v/>
      </c>
      <c r="C67" s="142"/>
      <c r="D67" s="142"/>
      <c r="E67" s="143"/>
      <c r="F67" s="144"/>
      <c r="G67" s="145">
        <f ca="1">IFERROR(NOW()-F67,"")</f>
        <v>45939.486646412035</v>
      </c>
      <c r="H67" s="144"/>
      <c r="I67" s="142" t="str">
        <f>IFERROR(VLOOKUP(D67,DB!A:F,6,0),"")</f>
        <v/>
      </c>
      <c r="J67" s="65" t="str">
        <f>IFERROR(VLOOKUP(D67,DB!A:G,7,0),"")</f>
        <v/>
      </c>
      <c r="K67" s="146"/>
      <c r="L67" s="147" t="str">
        <f>IFERROR(VLOOKUP(D67,DB!A:I,9,0),"")</f>
        <v/>
      </c>
      <c r="M67" s="70"/>
      <c r="N67" s="70"/>
      <c r="O67" s="70"/>
    </row>
    <row r="68" spans="1:15" ht="15" customHeight="1">
      <c r="A68" s="141"/>
      <c r="B68" s="142" t="str">
        <f>IFERROR(VLOOKUP(D68,DB!A:K,11,0),"")</f>
        <v/>
      </c>
      <c r="C68" s="142"/>
      <c r="D68" s="142"/>
      <c r="E68" s="143"/>
      <c r="F68" s="144"/>
      <c r="G68" s="145">
        <f ca="1">IFERROR(NOW()-F68,"")</f>
        <v>45939.486646412035</v>
      </c>
      <c r="H68" s="144"/>
      <c r="I68" s="142" t="str">
        <f>IFERROR(VLOOKUP(D68,DB!A:F,6,0),"")</f>
        <v/>
      </c>
      <c r="J68" s="65" t="str">
        <f>IFERROR(VLOOKUP(D68,DB!A:G,7,0),"")</f>
        <v/>
      </c>
      <c r="K68" s="146"/>
      <c r="L68" s="147" t="str">
        <f>IFERROR(VLOOKUP(D68,DB!A:I,9,0),"")</f>
        <v/>
      </c>
      <c r="M68" s="70"/>
      <c r="N68" s="70"/>
      <c r="O68" s="70"/>
    </row>
  </sheetData>
  <customSheetViews>
    <customSheetView guid="{F6042A99-DD27-4453-835D-0834D95730CC}" filter="1" showAutoFilter="1">
      <pageMargins left="0" right="0" top="0" bottom="0" header="0" footer="0"/>
      <autoFilter ref="B1:M1" xr:uid="{51C10FD0-9378-4A37-A901-5BC6506FD0F3}"/>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0"/>
  <sheetViews>
    <sheetView tabSelected="1" workbookViewId="0">
      <selection activeCell="K7" sqref="K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132.75956307870365</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114.48680844907358</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27177</v>
      </c>
      <c r="E6" s="120" t="s">
        <v>39047</v>
      </c>
      <c r="F6" s="121">
        <v>45939.481956018521</v>
      </c>
      <c r="G6" s="122">
        <f ca="1">IFERROR(NOW()-F6,"-")</f>
        <v>4.6903935144655406E-3</v>
      </c>
      <c r="H6" s="121">
        <v>45939.475706018522</v>
      </c>
      <c r="I6" s="18" t="str">
        <f>IFERROR(VLOOKUP(D6,DB!A:F,6,0),"")</f>
        <v>Generator-SG</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45939.486646412035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45939.486646412035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45939.486646412035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45939.486646412035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45939.486646412035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45939.486646412035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45939.486646412035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45939.486646412035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45939.486646412035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45939.486646412035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45939.486646412035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45939.486646412035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45939.486646412035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45939.486646412035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45939.486646412035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45939.486646412035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45939.486646412035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45939.486646412035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45939.486646412035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45939.486646412035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45939.486646412035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45939.486646412035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45939.486646412035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45939.486646412035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45939.486646412035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45939.486646412035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45939.486646412035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45939.486646412035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45939.486646412035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45939.486646412035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45939.486646412035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45939.486646412035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45939.486646412035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45939.486646412035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45939.486646412035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45939.486646412035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45939.486646412035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45939.486646412035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45939.486646412035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45939.486646412035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45939.486646412035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45939.486646412035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45939.486646412035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45939.486646412035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45939.486646412035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45939.486646412035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45939.486646412035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45939.486646412035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45939.486646412035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45939.486646412035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45939.486646412035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45939.486646412035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45939.486646412035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45939.486646412035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45939.486646412035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45939.486646412035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45939.486646412035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45939.486646412035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45939.486646412035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45939.486646412035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45939.486646412035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45939.486646412035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45939.486646412035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45939.486646412035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45939.486646412035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45939.486646412035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45939.486646412035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45939.486646412035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45939.486646412035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45939.486646412035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45939.486646412035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45939.486646412035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45939.486646412035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45939.486646412035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45939.486646412035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45939.486646412035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45939.486646412035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45939.486646412035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45939.486646412035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45939.486646412035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45939.486646412035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45939.486646412035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45939.486646412035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45939.486646412035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45939.486646412035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45939.486646412035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45939.486646412035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45939.486646412035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45939.486646412035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45939.486646412035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45939.486646412035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45939.486646412035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45939.486646412035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45939.486646412035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45939.486646412035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45939.486646412035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45939.486646412035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45939.486646412035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45939.486646412035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45939.486646412035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45939.486646412035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45939.486646412035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45939.486646412035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45939.486646412035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45939.486646412035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45939.486646412035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45939.486646412035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45939.486646412035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45939.486646412035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45939.486646412035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45939.486646412035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45939.486646412035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45939.486646412035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45939.486646412035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45939.486646412035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45939.486646412035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45939.486646412035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45939.486646412035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45939.486646412035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45939.486646412035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45939.486646412035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45939.486646412035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45939.486646412035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45939.486646412035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45939.486646412035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45939.486646412035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45939.486646412035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45939.486646412035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45939.486646412035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45939.486646412035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45939.486646412035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45939.486646412035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45939.486646412035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45939.486646412035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45939.486646412035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45939.486646412035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45939.486646412035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45939.486646412035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45939.486646412035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45939.486646412035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45939.486646412035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45939.486646412035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45939.486646412035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45939.486646412035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45939.486646412035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45939.486646412035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45939.486646412035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45939.486646412035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45939.486646412035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45939.486646412035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45939.486646412035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45939.486646412035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45939.486646412035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45939.486646412035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45939.486646412035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45939.486646412035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45939.486646412035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45939.486646412035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45939.486646412035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45939.486646412035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45939.486646412035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45939.486646412035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45939.486646412035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45939.486646412035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45939.486646412035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45939.486646412035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45939.486646412035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45939.486646412035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45939.486646412035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45939.486646412035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45939.486646412035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45939.486646412035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45939.486646412035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45939.486646412035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45939.486646412035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45939.486646412035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45939.486646412035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45939.486646412035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45939.486646412035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45939.486646412035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45939.486646412035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45939.486646412035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45939.486646412035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45939.486646412035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45939.486646412035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45939.486646412035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45939.486646412035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45939.486646412035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45939.486646412035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45939.486646412035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45939.486646412035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45939.486646412035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45939.486646412035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45939.486646412035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sheetData>
  <dataValidations count="2">
    <dataValidation allowBlank="1" showInputMessage="1" showErrorMessage="1" sqref="E1" xr:uid="{4D935161-CDD3-4592-B877-3FB59C99E142}"/>
    <dataValidation type="list" allowBlank="1" showInputMessage="1" showErrorMessage="1" sqref="E3:E2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45939.486646412035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45939.486646412035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45939.486646412035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45939.486646412035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45939.486646412035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45939.486646412035</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45939.486646412035</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45939.486646412035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45939.486646412035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45939.486646412035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45939.486646412035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45939.486646412035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45939.486646412035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45939.486646412035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45939.486646412035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45939.486646412035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45939.486646412035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45939.486646412035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45939.486646412035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45939.486646412035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45939.486646412035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45939.486646412035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45939.486646412035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45939.486646412035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45939.486646412035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45939.486646412035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45939.486646412035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45939.486646412035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45939.486646412035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45939.486646412035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45939.486646412035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45939.486646412035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45939.486646412035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45939.486646412035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45939.486646412035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45939.486646412035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45939.486646412035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45939.486646412035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45939.486646412035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45939.486646412035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45939.486646412035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45939.486646412035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45939.486646412035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45939.486646412035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45939.486646412035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45939.486646412035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45939.486646412035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45939.486646412035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45939.486646412035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45939.486646412035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45939.486646412035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45939.486646412035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45939.486646412035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45939.486646412035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45939.486646412035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45939.486646412035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45939.486646412035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45939.486646412035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45939.486646412035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45939.486646412035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45939.486646412035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45939.486646412035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45939.486646412035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45939.486646412035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45939.486646412035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45939.486646412035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45939.486646412035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45939.486646412035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45939.486646412035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45939.486646412035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45939.486646412035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45939.486646412035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45939.486646412035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45939.486646412035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45939.486646412035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45939.486646412035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45939.486646412035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45939.486646412035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45939.486646412035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45939.486646412035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45939.486646412035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45939.486646412035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45939.486646412035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45939.486646412035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45939.486646412035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45939.486646412035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45939.486646412035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45939.486646412035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45939.486646412035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45939.486646412035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45939.486646412035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45939.486646412035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45939.486646412035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45939.486646412035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45939.486646412035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45939.486646412035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45939.486646412035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45939.486646412035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45939.486646412035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45939.486646412035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45939.486646412035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45939.486646412035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45939.486646412035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45939.486646412035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45939.486646412035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45939.486646412035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45939.486646412035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45939.486646412035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45939.486646412035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45939.486646412035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45939.486646412035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45939.486646412035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45939.486646412035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45939.486646412035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45939.486646412035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45939.486646412035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45939.486646412035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45939.486646412035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45939.486646412035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45939.486646412035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45939.486646412035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45939.486646412035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45939.486646412035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45939.486646412035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45939.486646412035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45939.486646412035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45939.486646412035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45939.486646412035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45939.486646412035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45939.486646412035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45939.486646412035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45939.486646412035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45939.486646412035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45939.486646412035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45939.486646412035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45939.486646412035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45939.486646412035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45939.486646412035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45939.486646412035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45939.486646412035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45939.486646412035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45939.486646412035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45939.486646412035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45939.486646412035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45939.486646412035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45939.486646412035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45939.486646412035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45939.486646412035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45939.486646412035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45939.486646412035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45939.486646412035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45939.486646412035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45939.486646412035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45939.486646412035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45939.486646412035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45939.486646412035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45939.486646412035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45939.486646412035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45939.486646412035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45939.486646412035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45939.486646412035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45939.486646412035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45939.486646412035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45939.486646412035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45939.486646412035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45939.486646412035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45939.486646412035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45939.486646412035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45939.486646412035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45939.486646412035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45939.486646412035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45939.486646412035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45939.486646412035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45939.486646412035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45939.486646412035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45939.486646412035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45939.486646412035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45939.486646412035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45939.486646412035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45939.486646412035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45939.486646412035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45939.486646412035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45939.486646412035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45939.486646412035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45939.486646412035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45939.486646412035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45939.486646412035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45939.486646412035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45939.486646412035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45939.486646412035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45939.486646412035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45939.486646412035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45939.486646412035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45939.486646412035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45939.486646412035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45939.486646412035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45939.486646412035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45939.486646412035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45939.486646412035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45939.486646412035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45939.486646412035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45939.486646412035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45939.486646412035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45939.486646412035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45939.486646412035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45939.486646412035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45939.486646412035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45939.486646412035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45939.486646412035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45939.486646412035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45939.486646412035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45939.486646412035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45939.486646412035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45939.486646412035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45939.486646412035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45939.486646412035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45939.486646412035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45939.486646412035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45939.486646412035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45939.486646412035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45939.486646412035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45939.486646412035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45939.486646412035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45939.486646412035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45939.486646412035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45939.486646412035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45939.486646412035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45939.486646412035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45939.486646412035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45939.486646412035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45939.486646412035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45939.486646412035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45939.486646412035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45939.486646412035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45939.486646412035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45939.486646412035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45939.486646412035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45939.486646412035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45939.486646412035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45939.486646412035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45939.486646412035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45939.486646412035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45939.486646412035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45939.486646412035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45939.486646412035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45939.486646412035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45939.486646412035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45939.486646412035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45939.486646412035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45939.486646412035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45939.486646412035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45939.486646412035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45939.486646412035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45939.486646412035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45939.486646412035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45939.486646412035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45939.486646412035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45939.486646412035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45939.486646412035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45939.486646412035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45939.486646412035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45939.486646412035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45939.486646412035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45939.486646412035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45939.486646412035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45939.486646412035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45939.486646412035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45939.486646412035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45939.486646412035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45939.486646412035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45939.486646412035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45939.486646412035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45939.486646412035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45939.486646412035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45939.486646412035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45939.486646412035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45939.486646412035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45939.486646412035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45939.486646412035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45939.486646412035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45939.486646412035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45939.486646412035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45939.486646412035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45939.486646412035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45939.486646412035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45939.486646412035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45939.486646412035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45939.486646412035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45939.486646412035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45939.486646412035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45939.486646412035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45939.486646412035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45939.486646412035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45939.486646412035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45939.486646412035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45939.486646412035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45939.486646412035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45939.486646412035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45939.486646412035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45939.486646412035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45939.486646412035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45939.486646412035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45939.486646412035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45939.486646412035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45939.486646412035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45939.486646412035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45939.486646412035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45939.486646412035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45939.486646412035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45939.486646412035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45939.486646412035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45939.486646412035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45939.486646412035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45939.486646412035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45939.486646412035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45939.486646412035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45939.486646412035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45939.486646412035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45939.486646412035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45939.486646412035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45939.486646412035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45939.486646412035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45939.486646412035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45939.486646412035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45939.486646412035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45939.486646412035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45939.486646412035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45939.486646412035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45939.486646412035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45939.486646412035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45939.486646412035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45939.486646412035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45939.486646412035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45939.486646412035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45939.486646412035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45939.486646412035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45939.486646412035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45939.486646412035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45939.486646412035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45939.486646412035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45939.486646412035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45939.486646412035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45939.486646412035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45939.486646412035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45939.486646412035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45939.486646412035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45939.486646412035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45939.486646412035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45939.486646412035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45939.486646412035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45939.486646412035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45939.486646412035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45939.486646412035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45939.486646412035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45939.486646412035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45939.486646412035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45939.486646412035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45939.486646412035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45939.486646412035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45939.486646412035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45939.486646412035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45939.486646412035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45939.486646412035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45939.486646412035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45939.486646412035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45939.486646412035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45939.486646412035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45939.486646412035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45939.486646412035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45939.486646412035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45939.486646412035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45939.486646412035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45939.486646412035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45939.486646412035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45939.486646412035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45939.486646412035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45939.486646412035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45939.486646412035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45939.486646412035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45939.486646412035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45939.486646412035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45939.486646412035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45939.486646412035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45939.486646412035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45939.486646412035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45939.486646412035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45939.486646412035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45939.486646412035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45939.486646412035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45939.486646412035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45939.486646412035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45939.486646412035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45939.486646412035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45939.486646412035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45939.486646412035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45939.486646412035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45939.486646412035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45939.486646412035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45939.486646412035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45939.486646412035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45939.486646412035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45939.486646412035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45939.486646412035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45939.486646412035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45939.486646412035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45939.486646412035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45939.486646412035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45939.486646412035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45939.486646412035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45939.486646412035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45939.486646412035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45939.486646412035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45939.486646412035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45939.486646412035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45939.486646412035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45939.486646412035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45939.486646412035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45939.486646412035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45939.486646412035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45939.486646412035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45939.486646412035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45939.486646412035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45939.486646412035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45939.486646412035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45939.486646412035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45939.486646412035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45939.486646412035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45939.486646412035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45939.486646412035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45939.486646412035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45939.486646412035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45939.486646412035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45939.486646412035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45939.486646412035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45939.486646412035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45939.486646412035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45939.486646412035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45939.486646412035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45939.486646412035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45939.486646412035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45939.486646412035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45939.486646412035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45939.486646412035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45939.486646412035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45939.486646412035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45939.486646412035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45939.486646412035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45939.486646412035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45939.486646412035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45939.486646412035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45939.486646412035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45939.486646412035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45939.486646412035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45939.486646412035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45939.486646412035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45939.486646412035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45939.486646412035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45939.486646412035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45939.486646412035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45939.486646412035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45939.486646412035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45939.486646412035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45939.486646412035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45939.486646412035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45939.486646412035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45939.486646412035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45939.486646412035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45939.486646412035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45939.486646412035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45939.486646412035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45939.486646412035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45939.486646412035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45939.486646412035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45939.486646412035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45939.486646412035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45939.486646412035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45939.486646412035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45939.486646412035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45939.486646412035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45939.486646412035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45939.486646412035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45939.486646412035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45939.486646412035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45939.486646412035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45939.486646412035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45939.486646412035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45939.486646412035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45939.486646412035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45939.486646412035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45939.486646412035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45939.486646412035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45939.486646412035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45939.486646412035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45939.486646412035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45939.486646412035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45939.486646412035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45939.486646412035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45939.486646412035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45939.486646412035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45939.486646412035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45939.486646412035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45939.486646412035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45939.486646412035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45939.486646412035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45939.486646412035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45939.486646412035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45939.486646412035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45939.486646412035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45939.486646412035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45939.486646412035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45939.486646412035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45939.486646412035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45939.486646412035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45939.486646412035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45939.486646412035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45939.486646412035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45939.486646412035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45939.486646412035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45939.486646412035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45939.486646412035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45939.486646412035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45939.486646412035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45939.486646412035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45939.486646412035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45939.486646412035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45939.486646412035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45939.486646412035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45939.486646412035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45939.486646412035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45939.486646412035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45939.486646412035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45939.486646412035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45939.486646412035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45939.486646412035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45939.486646412035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45939.486646412035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45939.486646412035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45939.486646412035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45939.486646412035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45939.486646412035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45939.486646412035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45939.486646412035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45939.486646412035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45939.486646412035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45939.486646412035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45939.486646412035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45939.486646412035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45939.486646412035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45939.486646412035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45939.486646412035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45939.486646412035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45939.486646412035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45939.486646412035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45939.486646412035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45939.486646412035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45939.486646412035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45939.486646412035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45939.486646412035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45939.486646412035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45939.486646412035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45939.486646412035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45939.486646412035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45939.486646412035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45939.486646412035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45939.486646412035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45939.486646412035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45939.486646412035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45939.486646412035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45939.486646412035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45939.486646412035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45939.486646412035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45939.486646412035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45939.486646412035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45939.486646412035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45939.486646412035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45939.486646412035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45939.486646412035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45939.486646412035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45939.486646412035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45939.486646412035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45939.486646412035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45939.486646412035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45939.486646412035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45939.486646412035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45939.486646412035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45939.486646412035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45939.486646412035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45939.486646412035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45939.486646412035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45939.486646412035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45939.486646412035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45939.486646412035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45939.486646412035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45939.486646412035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45939.486646412035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45939.486646412035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45939.486646412035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45939.486646412035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45939.486646412035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45939.486646412035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45939.486646412035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45939.486646412035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45939.486646412035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45939.486646412035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45939.486646412035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45939.486646412035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45939.486646412035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45939.486646412035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45939.486646412035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45939.486646412035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45939.486646412035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45939.486646412035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45939.486646412035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45939.486646412035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45939.486646412035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45939.486646412035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45939.486646412035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45939.486646412035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45939.486646412035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45939.486646412035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45939.486646412035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45939.486646412035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45939.486646412035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45939.486646412035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45939.486646412035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45939.486646412035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45939.486646412035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45939.486646412035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45939.486646412035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45939.486646412035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45939.486646412035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45939.486646412035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45939.486646412035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45939.486646412035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45939.486646412035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45939.486646412035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45939.486646412035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45939.486646412035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45939.486646412035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45939.486646412035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45939.486646412035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45939.486646412035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45939.486646412035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45939.486646412035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45939.486646412035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45939.486646412035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45939.486646412035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45939.486646412035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45939.486646412035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45939.486646412035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45939.486646412035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45939.486646412035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45939.486646412035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45939.486646412035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45939.486646412035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45939.486646412035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45939.486646412035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45939.486646412035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45939.486646412035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45939.486646412035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45939.486646412035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45939.486646412035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45939.486646412035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45939.486646412035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45939.486646412035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45939.486646412035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45939.486646412035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45939.486646412035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45939.486646412035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45939.486646412035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45939.486646412035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45939.486646412035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45939.486646412035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45939.486646412035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45939.486646412035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45939.486646412035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45939.486646412035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45939.486646412035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45939.486646412035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45939.486646412035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45939.486646412035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45939.486646412035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45939.486646412035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45939.486646412035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45939.486646412035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45939.486646412035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45939.486646412035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45939.486646412035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45939.486646412035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45939.486646412035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45939.486646412035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45939.486646412035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45939.486646412035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45939.486646412035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45939.486646412035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45939.486646412035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45939.486646412035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45939.486646412035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45939.486646412035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45939.486646412035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45939.486646412035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45939.486646412035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45939.486646412035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45939.486646412035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45939.486646412035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45939.486646412035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45939.486646412035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45939.486646412035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45939.486646412035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45939.486646412035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45939.486646412035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45939.486646412035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45939.486646412035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45939.486646412035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45939.486646412035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45939.486646412035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45939.486646412035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45939.486646412035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45939.486646412035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45939.486646412035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45939.486646412035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45939.486646412035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45939.486646412035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45939.486646412035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45939.486646412035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45939.486646412035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45939.486646412035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45939.486646412035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45939.486646412035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45939.486646412035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45939.486646412035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45939.486646412035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45939.486646412035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45939.486646412035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45939.486646412035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45939.486646412035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45939.486646412035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45939.486646412035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45939.486646412035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45939.486646412035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45939.486646412035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45939.486646412035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45939.486646412035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45939.486646412035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45939.486646412035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45939.486646412035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45939.486646412035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45939.486646412035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45939.486646412035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45939.486646412035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45939.486646412035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45939.486646412035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45939.486646412035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45939.486646412035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45939.486646412035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45939.486646412035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45939.486646412035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45939.486646412035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45939.486646412035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45939.486646412035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45939.486646412035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45939.486646412035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45939.486646412035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45939.486646412035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45939.486646412035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45939.486646412035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45939.486646412035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45939.486646412035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45939.486646412035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45939.486646412035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45939.486646412035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45939.486646412035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45939.486646412035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45939.486646412035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45939.486646412035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45939.486646412035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45939.486646412035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45939.486646412035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45939.486646412035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45939.486646412035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45939.486646412035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45939.486646412035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45939.486646412035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45939.486646412035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45939.486646412035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45939.486646412035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45939.486646412035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45939.486646412035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45939.486646412035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45939.486646412035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45939.486646412035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45939.486646412035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45939.486646412035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45939.486646412035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45939.486646412035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45939.486646412035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45939.486646412035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45939.486646412035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45939.486646412035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45939.486646412035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45939.486646412035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45939.486646412035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45939.486646412035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45939.486646412035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45939.486646412035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45939.486646412035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45939.486646412035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45939.486646412035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45939.486646412035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45939.486646412035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45939.486646412035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45939.486646412035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45939.486646412035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45939.486646412035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45939.486646412035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45939.486646412035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45939.486646412035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45939.486646412035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45939.486646412035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45939.486646412035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45939.486646412035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45939.486646412035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45939.486646412035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45939.486646412035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45939.486646412035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45939.486646412035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45939.486646412035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45939.486646412035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45939.486646412035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45939.486646412035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45939.486646412035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45939.486646412035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45939.486646412035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45939.486646412035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45939.486646412035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45939.486646412035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45939.486646412035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45939.486646412035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45939.486646412035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45939.486646412035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45939.486646412035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45939.486646412035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45939.486646412035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45939.486646412035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45939.486646412035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45939.486646412035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45939.486646412035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45939.486646412035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45939.486646412035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45939.486646412035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45939.486646412035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45939.486646412035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45939.486646412035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45939.486646412035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45939.486646412035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45939.486646412035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45939.486646412035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45939.486646412035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45939.486646412035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45939.486646412035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45939.486646412035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45939.486646412035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45939.486646412035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45939.486646412035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45939.486646412035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45939.486646412035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45939.486646412035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45939.486646412035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45939.486646412035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45939.486646412035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45939.486646412035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45939.486646412035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45939.486646412035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45939.486646412035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45939.486646412035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45939.486646412035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45939.486646412035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45939.486646412035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45939.486646412035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45939.486646412035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45939.486646412035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45939.486646412035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45939.486646412035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45939.486646412035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45939.486646412035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45939.486646412035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45939.486646412035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45939.486646412035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45939.486646412035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45939.486646412035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45939.486646412035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45939.486646412035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45939.486646412035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45939.486646412035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45939.486646412035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45939.486646412035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45939.486646412035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45939.486646412035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45939.486646412035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45939.486646412035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45939.486646412035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45939.486646412035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45939.486646412035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45939.486646412035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45939.486646412035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45939.486646412035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45939.486646412035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45939.486646412035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45939.486646412035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45939.486646412035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45939.486646412035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45939.486646412035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45939.486646412035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45939.486646412035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45939.486646412035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45939.486646412035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45939.486646412035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45939.486646412035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45939.486646412035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45939.486646412035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45939.486646412035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45939.486646412035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45939.486646412035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45939.486646412035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45939.486646412035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45939.486646412035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45939.486646412035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45939.486646412035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45939.486646412035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45939.486646412035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45939.486646412035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45939.486646412035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45939.486646412035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45939.486646412035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45939.486646412035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45939.486646412035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45939.486646412035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45939.486646412035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45939.486646412035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45939.486646412035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45939.486646412035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45939.486646412035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45939.486646412035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45939.486646412035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45939.486646412035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45939.486646412035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45939.486646412035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45939.486646412035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45939.486646412035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45939.486646412035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45939.486646412035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45939.486646412035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45939.486646412035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45939.486646412035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45939.486646412035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45939.486646412035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45939.486646412035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45939.486646412035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45939.486646412035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45939.486646412035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45939.486646412035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45939.486646412035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45939.486646412035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45939.486646412035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45939.486646412035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45939.486646412035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45939.486646412035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45939.486646412035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45939.486646412035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45939.486646412035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45939.486646412035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45939.486646412035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45939.486646412035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45939.486646412035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45939.486646412035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45939.486646412035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45939.486646412035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45939.486646412035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45939.486646412035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45939.486646412035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45939.486646412035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45939.486646412035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45939.486646412035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45939.486646412035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45939.486646412035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45939.486646412035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45939.486646412035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45939.486646412035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45939.486646412035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45939.486646412035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45939.486646412035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45939.486646412035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45939.486646412035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45939.486646412035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45939.486646412035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45939.486646412035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45939.486646412035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45939.486646412035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45939.486646412035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45939.486646412035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45939.486646412035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45939.486646412035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45939.486646412035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45939.486646412035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45939.486646412035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45939.486646412035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45939.486646412035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45939.486646412035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45939.486646412035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45939.486646412035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45939.486646412035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45939.486646412035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45939.486646412035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45939.486646412035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45939.486646412035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45939.486646412035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45939.486646412035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45939.486646412035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45939.486646412035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45939.486646412035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45939.486646412035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45939.486646412035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45939.486646412035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45939.486646412035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45939.486646412035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45939.486646412035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45939.486646412035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45939.486646412035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45939.486646412035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45939.486646412035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45939.486646412035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45939.486646412035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45939.486646412035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45939.486646412035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45939.486646412035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45939.486646412035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45939.486646412035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45939.486646412035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45939.486646412035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45939.486646412035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45939.486646412035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45939.486646412035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45939.486646412035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45939.486646412035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45939.486646412035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45939.486646412035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45939.486646412035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45939.486646412035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45939.486646412035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45939.486646412035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45939.486646412035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45939.486646412035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45939.486646412035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45939.486646412035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45939.486646412035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45939.486646412035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45939.486646412035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45939.486646412035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45939.486646412035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45939.486646412035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45939.486646412035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45939.486646412035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45939.486646412035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45939.486646412035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45939.486646412035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45939.486646412035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45939.486646412035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45939.486646412035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45939.486646412035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45939.486646412035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45939.486646412035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45939.486646412035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45939.486646412035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45939.486646412035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45939.486646412035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45939.486646412035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45939.486646412035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45939.486646412035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45939.486646412035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45939.486646412035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45939.486646412035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45939.486646412035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45939.486646412035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45939.486646412035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45939.486646412035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45939.486646412035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45939.486646412035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45939.486646412035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45939.486646412035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45939.486646412035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45939.486646412035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45939.486646412035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45939.486646412035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45939.486646412035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45939.486646412035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45939.486646412035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45939.486646412035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45939.486646412035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45939.486646412035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45939.486646412035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45939.486646412035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45939.486646412035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45939.486646412035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45939.486646412035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45939.486646412035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45939.486646412035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45939.486646412035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45939.486646412035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45939.486646412035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45939.486646412035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45939.486646412035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45939.486646412035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45939.486646412035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45939.486646412035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45939.486646412035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45939.486646412035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45939.486646412035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45939.486646412035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45939.486646412035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45939.486646412035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45939.486646412035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45939.486646412035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45939.486646412035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45939.486646412035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45939.486646412035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45939.486646412035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45939.486646412035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45939.486646412035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45939.486646412035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45939.486646412035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45939.486646412035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45939.486646412035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45939.486646412035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45939.486646412035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45939.486646412035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45939.486646412035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45939.486646412035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45939.486646412035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45939.486646412035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45939.486646412035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45939.486646412035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45939.486646412035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45939.486646412035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45939.486646412035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45939.486646412035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45939.486646412035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45939.486646412035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45939.486646412035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45939.486646412035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45939.486646412035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45939.486646412035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45939.486646412035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45939.486646412035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45939.486646412035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45939.486646412035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45939.486646412035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45939.486646412035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45939.486646412035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45939.486646412035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45939.486646412035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45939.486646412035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45939.486646412035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45939.486646412035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45939.486646412035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45939.486646412035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45939.486646412035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45939.486646412035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45939.486646412035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45939.486646412035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45939.486646412035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45939.486646412035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45939.486646412035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45939.486646412035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45939.486646412035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45939.486646412035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45939.486646412035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45939.486646412035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45939.486646412035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45939.486646412035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45939.486646412035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45939.486646412035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45939.486646412035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45939.486646412035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45939.486646412035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45939.486646412035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45939.486646412035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45939.486646412035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45939.486646412035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45939.486646412035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45939.486646412035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45939.486646412035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45939.486646412035</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236.00592881943885</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45939.486646412035</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30"/>
      <c r="F4" s="131"/>
      <c r="G4" s="132">
        <f ca="1">IFERROR(NOW()-F4,"")</f>
        <v>45939.486646412035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45939.486646412035</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30"/>
      <c r="F6" s="131"/>
      <c r="G6" s="132">
        <f ca="1">IFERROR(NOW()-F6,"")</f>
        <v>45939.486646412035</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30"/>
      <c r="F7" s="131"/>
      <c r="G7" s="132">
        <f ca="1">IFERROR(NOW()-F7,"")</f>
        <v>45939.486646412035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45939.486646412035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45939.486646412035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68"/>
      <c r="E10" s="130"/>
      <c r="F10" s="131"/>
      <c r="G10" s="132">
        <f ca="1">IFERROR(NOW()-F10,"")</f>
        <v>45939.486646412035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45939.486646412035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45939.486646412035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45939.486646412035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45939.486646412035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45939.486646412035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45939.486646412035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45939.486646412035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45939.486646412035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45939.486646412035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45939.486646412035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45939.486646412035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45939.486646412035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45939.486646412035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45939.486646412035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45939.486646412035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45939.486646412035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45939.486646412035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45939.486646412035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45939.486646412035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45939.486646412035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45939.486646412035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45939.486646412035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45939.486646412035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45939.486646412035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45939.486646412035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45939.486646412035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45939.486646412035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45939.486646412035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45939.486646412035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45939.486646412035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45939.486646412035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45939.486646412035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45939.486646412035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45939.486646412035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45939.486646412035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45939.486646412035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45939.486646412035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45939.486646412035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45939.486646412035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45939.486646412035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45939.486646412035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45939.486646412035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45939.486646412035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45939.486646412035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45939.486646412035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45939.486646412035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45939.486646412035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45939.486646412035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45939.486646412035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45939.486646412035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45939.486646412035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45939.486646412035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45939.486646412035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45939.486646412035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45939.486646412035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45939.486646412035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45939.486646412035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45939.486646412035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45939.486646412035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45939.486646412035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45939.486646412035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45939.486646412035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45939.486646412035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45939.486646412035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45939.486646412035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45939.486646412035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45939.486646412035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45939.486646412035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45939.486646412035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45939.486646412035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45939.486646412035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45939.486646412035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45939.486646412035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45939.486646412035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45939.486646412035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45939.486646412035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45939.486646412035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45939.486646412035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45939.486646412035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45939.486646412035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45939.486646412035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45939.486646412035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45939.486646412035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45939.486646412035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45939.486646412035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45939.486646412035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45939.486646412035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45939.486646412035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45939.486646412035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45939.486646412035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45939.486646412035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45939.486646412035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45939.486646412035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45939.486646412035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45939.486646412035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45939.486646412035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45939.486646412035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45939.486646412035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45939.486646412035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45939.486646412035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45939.486646412035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45939.486646412035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45939.486646412035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45939.486646412035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45939.486646412035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45939.486646412035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45939.486646412035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45939.486646412035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45939.486646412035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45939.486646412035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45939.486646412035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45939.486646412035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45939.486646412035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45939.486646412035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45939.486646412035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45939.486646412035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45939.486646412035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45939.486646412035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45939.486646412035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45939.486646412035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45939.486646412035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45939.486646412035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45939.486646412035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45939.486646412035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45939.486646412035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45939.486646412035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45939.486646412035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45939.486646412035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45939.486646412035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45939.486646412035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45939.486646412035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45939.486646412035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45939.486646412035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45939.486646412035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45939.486646412035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45939.486646412035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45939.486646412035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45939.486646412035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45939.486646412035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45939.486646412035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45939.486646412035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45939.486646412035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45939.486646412035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45939.486646412035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45939.486646412035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45939.486646412035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45939.486646412035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45939.486646412035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45939.486646412035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45939.486646412035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45939.486646412035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45939.486646412035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45939.486646412035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45939.486646412035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45939.486646412035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45939.486646412035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45939.486646412035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45939.486646412035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45939.486646412035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45939.486646412035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45939.486646412035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45939.486646412035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45939.486646412035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45939.486646412035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45939.486646412035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45939.486646412035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45939.486646412035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45939.486646412035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45939.486646412035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45939.486646412035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45939.486646412035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45939.486646412035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45939.486646412035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45939.486646412035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45939.486646412035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45939.486646412035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45939.486646412035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45939.486646412035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45939.486646412035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45939.486646412035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45939.486646412035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45939.486646412035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45939.486646412035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45939.486646412035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45939.486646412035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45939.486646412035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45939.486646412035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45939.486646412035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45939.486646412035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45939.486646412035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45939.486646412035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45939.486646412035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45939.486646412035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45939.486646412035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45939.486646412035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45939.486646412035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45939.486646412035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45939.486646412035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45939.486646412035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45939.486646412035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45939.486646412035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45939.486646412035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45939.486646412035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45939.486646412035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45939.486646412035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45939.486646412035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45939.486646412035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45939.486646412035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45939.486646412035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45939.486646412035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45939.486646412035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45939.486646412035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45939.486646412035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45939.486646412035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45939.486646412035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45939.486646412035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45939.486646412035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45939.486646412035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45939.486646412035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45939.486646412035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45939.486646412035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45939.486646412035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45939.486646412035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45939.486646412035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45939.486646412035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45939.486646412035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45939.486646412035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45939.486646412035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45939.486646412035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45939.486646412035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45939.486646412035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45939.486646412035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45939.486646412035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45939.486646412035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45939.486646412035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45939.486646412035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45939.486646412035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45939.486646412035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45939.486646412035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45939.486646412035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45939.486646412035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45939.486646412035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45939.486646412035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45939.486646412035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45939.486646412035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45939.486646412035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45939.486646412035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45939.486646412035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45939.486646412035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45939.486646412035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45939.486646412035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45939.486646412035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45939.486646412035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45939.486646412035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45939.486646412035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45939.486646412035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45939.486646412035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45939.486646412035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45939.486646412035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45939.486646412035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45939.486646412035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45939.486646412035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45939.486646412035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45939.486646412035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45939.486646412035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45939.486646412035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45939.486646412035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45939.486646412035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45939.486646412035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45939.486646412035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45939.486646412035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45939.486646412035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45939.486646412035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45939.486646412035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45939.486646412035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45939.486646412035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45939.486646412035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45939.486646412035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45939.486646412035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45939.486646412035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45939.486646412035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45939.486646412035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45939.486646412035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45939.486646412035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45939.486646412035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45939.486646412035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45939.486646412035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45939.486646412035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45939.486646412035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45939.486646412035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45939.486646412035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45939.486646412035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45939.486646412035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45939.486646412035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45939.486646412035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45939.486646412035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45939.486646412035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45939.486646412035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45939.486646412035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45939.486646412035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45939.486646412035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45939.486646412035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45939.486646412035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45939.486646412035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45939.486646412035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45939.486646412035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45939.486646412035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45939.486646412035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45939.486646412035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45939.486646412035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45939.486646412035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45939.486646412035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45939.486646412035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45939.486646412035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45939.486646412035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45939.486646412035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45939.486646412035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45939.486646412035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45939.486646412035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45939.486646412035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45939.486646412035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45939.486646412035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45939.486646412035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45939.486646412035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45939.486646412035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45939.486646412035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45939.486646412035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45939.486646412035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45939.486646412035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45939.486646412035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45939.486646412035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45939.486646412035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45939.486646412035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45939.486646412035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45939.486646412035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45939.486646412035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45939.486646412035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45939.486646412035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45939.486646412035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45939.486646412035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45939.486646412035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45939.486646412035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45939.486646412035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45939.486646412035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45939.486646412035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45939.486646412035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45939.486646412035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45939.486646412035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45939.486646412035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45939.486646412035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45939.486646412035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45939.486646412035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45939.486646412035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45939.486646412035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45939.486646412035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45939.486646412035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45939.486646412035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45939.486646412035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45939.486646412035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45939.486646412035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45939.486646412035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45939.486646412035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45939.486646412035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45939.486646412035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45939.486646412035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45939.486646412035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45939.486646412035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45939.486646412035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45939.486646412035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45939.486646412035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45939.486646412035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45939.486646412035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45939.486646412035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45939.486646412035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45939.486646412035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45939.486646412035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45939.486646412035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45939.486646412035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45939.486646412035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45939.486646412035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45939.486646412035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45939.486646412035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45939.486646412035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45939.486646412035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45939.486646412035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45939.486646412035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45939.486646412035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45939.486646412035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45939.486646412035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45939.486646412035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45939.486646412035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45939.486646412035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45939.486646412035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45939.486646412035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45939.486646412035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45939.486646412035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45939.486646412035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45939.486646412035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45939.486646412035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45939.486646412035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45939.486646412035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45939.486646412035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45939.486646412035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45939.486646412035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45939.486646412035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45939.486646412035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45939.486646412035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45939.486646412035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45939.486646412035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45939.486646412035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45939.486646412035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45939.486646412035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45939.486646412035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45939.486646412035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45939.486646412035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45939.486646412035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45939.486646412035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45939.486646412035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45939.486646412035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45939.486646412035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45939.486646412035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45939.486646412035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45939.486646412035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45939.486646412035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45939.486646412035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45939.486646412035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45939.486646412035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45939.486646412035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45939.486646412035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45939.486646412035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45939.486646412035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45939.486646412035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45939.486646412035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45939.486646412035</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45939.486646412035</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45939.486646412035</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45939.486646412035</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45939.486646412035</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45939.486646412035</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45939.486646412035</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45939.486646412035</v>
      </c>
      <c r="H451" s="131"/>
      <c r="I451" s="127" t="str">
        <f>IFERROR(VLOOKUP(D451,DB!A:F,6,0),"")</f>
        <v/>
      </c>
      <c r="J451" s="127" t="str">
        <f>IFERROR(VLOOKUP(D451,DB!A:G,7,0),"")</f>
        <v/>
      </c>
      <c r="K451" s="133"/>
      <c r="L451" s="129" t="str">
        <f>IFERROR(VLOOKUP(D451,DB!A:I,9,0),"")</f>
        <v/>
      </c>
    </row>
    <row r="452" spans="1:12" ht="15" customHeight="1">
      <c r="A452" s="127"/>
      <c r="B452" s="127" t="str">
        <f>IFERROR(VLOOKUP(D452,DB!A:K,11,0),"")</f>
        <v/>
      </c>
      <c r="C452" s="128"/>
      <c r="D452" s="129"/>
      <c r="E452" s="130"/>
      <c r="F452" s="131"/>
      <c r="G452" s="132">
        <f ca="1">IFERROR(NOW()-F452,"")</f>
        <v>45939.486646412035</v>
      </c>
      <c r="H452" s="131"/>
      <c r="I452" s="127" t="str">
        <f>IFERROR(VLOOKUP(D452,DB!A:F,6,0),"")</f>
        <v/>
      </c>
      <c r="J452" s="127" t="str">
        <f>IFERROR(VLOOKUP(D452,DB!A:G,7,0),"")</f>
        <v/>
      </c>
      <c r="K452" s="133"/>
      <c r="L452" s="129" t="str">
        <f>IFERROR(VLOOKUP(D452,DB!A:I,9,0),"")</f>
        <v/>
      </c>
    </row>
    <row r="453" spans="1:12" ht="15" customHeight="1">
      <c r="A453" s="127"/>
      <c r="B453" s="127" t="str">
        <f>IFERROR(VLOOKUP(D453,DB!A:K,11,0),"")</f>
        <v/>
      </c>
      <c r="C453" s="128"/>
      <c r="D453" s="129"/>
      <c r="E453" s="130"/>
      <c r="F453" s="131"/>
      <c r="G453" s="132">
        <f ca="1">IFERROR(NOW()-F453,"")</f>
        <v>45939.486646412035</v>
      </c>
      <c r="H453" s="131"/>
      <c r="I453" s="127" t="str">
        <f>IFERROR(VLOOKUP(D453,DB!A:F,6,0),"")</f>
        <v/>
      </c>
      <c r="J453" s="127" t="str">
        <f>IFERROR(VLOOKUP(D453,DB!A:G,7,0),"")</f>
        <v/>
      </c>
      <c r="K453" s="133"/>
      <c r="L453" s="129" t="str">
        <f>IFERROR(VLOOKUP(D453,DB!A:I,9,0),"")</f>
        <v/>
      </c>
    </row>
    <row r="454" spans="1:12" ht="15" customHeight="1">
      <c r="A454" s="134"/>
      <c r="B454" s="134" t="str">
        <f>IFERROR(VLOOKUP(D454,DB!A:K,11,0),"")</f>
        <v/>
      </c>
      <c r="C454" s="135"/>
      <c r="D454" s="136"/>
      <c r="E454" s="137"/>
      <c r="F454" s="138"/>
      <c r="G454" s="139">
        <f ca="1">IFERROR(NOW()-F454,"")</f>
        <v>45939.486646412035</v>
      </c>
      <c r="H454" s="138"/>
      <c r="I454" s="134" t="str">
        <f>IFERROR(VLOOKUP(D454,DB!A:F,6,0),"")</f>
        <v/>
      </c>
      <c r="J454" s="134" t="str">
        <f>IFERROR(VLOOKUP(D454,DB!A:G,7,0),"")</f>
        <v/>
      </c>
      <c r="K454" s="140"/>
      <c r="L454" s="136" t="str">
        <f>IFERROR(VLOOKUP(D454,DB!A:I,9,0),"")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7">
        <f ca="1">IFERROR(NOW()-F2,"")</f>
        <v>47.654586226846732</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39047</v>
      </c>
      <c r="F3" s="38">
        <v>45926.188877314817</v>
      </c>
      <c r="G3" s="167">
        <f t="shared" ref="G3" ca="1" si="0">IFERROR(NOW()-F3,"")</f>
        <v>13.297769097218406</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22" ca="1" si="1">IFERROR(NOW()-F4,"")</f>
        <v>45939.486646412035</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45939.486646412035</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45939.486646412035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45939.486646412035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45939.486646412035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45939.486646412035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45939.486646412035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45939.486646412035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45939.486646412035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45939.486646412035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45939.486646412035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45939.486646412035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45939.486646412035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45939.486646412035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45939.486646412035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45939.486646412035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45939.486646412035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45939.486646412035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45939.486646412035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45939.486646412035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45939.486646412035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45939.486646412035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45939.486646412035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45939.486646412035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45939.486646412035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45939.486646412035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45939.486646412035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45939.486646412035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45939.486646412035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45939.486646412035</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45939.486646412035</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45939.486646412035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45939.486646412035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45939.486646412035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45939.486646412035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45939.486646412035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45939.486646412035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45939.486646412035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45939.486646412035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45939.486646412035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45939.486646412035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45939.486646412035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45939.486646412035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45939.486646412035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45939.486646412035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45939.486646412035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45939.486646412035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45939.486646412035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45939.486646412035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45939.486646412035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45939.486646412035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45939.486646412035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45939.486646412035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45939.486646412035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45939.486646412035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45939.486646412035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45939.486646412035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45939.486646412035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45939.486646412035</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45939.486646412035</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45939.486646412035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45939.486646412035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45939.486646412035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45939.486646412035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45939.486646412035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45939.486646412035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45939.486646412035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45939.486646412035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45939.486646412035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45939.486646412035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45939.486646412035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45939.486646412035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45939.486646412035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45939.486646412035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45939.486646412035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45939.486646412035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45939.486646412035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45939.486646412035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45939.486646412035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45939.486646412035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45939.486646412035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45939.486646412035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45939.486646412035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45939.486646412035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45939.486646412035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45939.486646412035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45939.486646412035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45939.486646412035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45939.486646412035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45939.486646412035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45939.486646412035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45939.486646412035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45939.486646412035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45939.486646412035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45939.486646412035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45939.486646412035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45939.486646412035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45939.486646412035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45939.486646412035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45939.486646412035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45939.486646412035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45939.486646412035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45939.486646412035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45939.486646412035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45939.486646412035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45939.486646412035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45939.486646412035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45939.486646412035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45939.486646412035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45939.486646412035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45939.486646412035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45939.486646412035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45939.486646412035</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45939.486646412035</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12.713799189812562</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45939.439837962964</v>
      </c>
      <c r="G3" s="151">
        <f ca="1">IFERROR(NOW()-F3,"-")</f>
        <v>4.6808449071249925E-2</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5.6056741898137261</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4.544401041661331</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39071</v>
      </c>
      <c r="B6" s="149" t="str">
        <f>IFERROR(VLOOKUP(D6,DB!A:K,11,0),"")</f>
        <v>R6</v>
      </c>
      <c r="C6" s="149">
        <v>1</v>
      </c>
      <c r="D6" s="149" t="s">
        <v>33684</v>
      </c>
      <c r="E6" s="148" t="s">
        <v>39065</v>
      </c>
      <c r="F6" s="154">
        <v>45939.434942129628</v>
      </c>
      <c r="G6" s="151">
        <f ca="1">IFERROR(NOW()-F6,"-")</f>
        <v>5.1704282406717539E-2</v>
      </c>
      <c r="H6" s="154">
        <v>45937.667847222219</v>
      </c>
      <c r="I6" s="149" t="str">
        <f>IFERROR(VLOOKUP(D6,DB!A:F,6,0),"")</f>
        <v>SCECO</v>
      </c>
      <c r="J6" s="149" t="str">
        <f>IFERROR(VLOOKUP(D6,DB!A:G,7,0),"")</f>
        <v>Weak</v>
      </c>
      <c r="K6" s="155" t="s">
        <v>39072</v>
      </c>
      <c r="L6" s="149" t="str">
        <f>IFERROR(VLOOKUP(D6,DB!A:I,9,0),"")</f>
        <v>Latis</v>
      </c>
    </row>
    <row r="7" spans="1:16383" ht="31.5" customHeight="1">
      <c r="A7" s="160" t="s">
        <v>39073</v>
      </c>
      <c r="B7" s="160" t="str">
        <f>IFERROR(VLOOKUP(D7,DB!A:K,11,0),"")</f>
        <v>R6</v>
      </c>
      <c r="C7" s="149">
        <v>1</v>
      </c>
      <c r="D7" s="149" t="s">
        <v>33325</v>
      </c>
      <c r="E7" s="160" t="s">
        <v>38964</v>
      </c>
      <c r="F7" s="160"/>
      <c r="G7" s="151">
        <f ca="1">IFERROR(NOW()-F7,"-")</f>
        <v>45939.486646412035</v>
      </c>
      <c r="H7" s="165">
        <v>45939.45239583333</v>
      </c>
      <c r="I7" s="160" t="str">
        <f>IFERROR(VLOOKUP(D7,DB!A:F,6,0),"")</f>
        <v>Generator-SG</v>
      </c>
      <c r="J7" s="160" t="str">
        <f>IFERROR(VLOOKUP(D7,DB!A:G,7,0),"")</f>
        <v>Vandalized</v>
      </c>
      <c r="K7" s="160" t="s">
        <v>39074</v>
      </c>
      <c r="L7" s="160" t="str">
        <f>IFERROR(VLOOKUP(D7,DB!A:I,9,0),"")</f>
        <v>Latis</v>
      </c>
    </row>
    <row r="8" spans="1:16383" ht="31.5" customHeight="1">
      <c r="A8" s="160"/>
      <c r="B8" s="160" t="str">
        <f>IFERROR(VLOOKUP(D8,DB!A:K,11,0),"")</f>
        <v/>
      </c>
      <c r="C8" s="160"/>
      <c r="D8" s="159"/>
      <c r="E8" s="160"/>
      <c r="F8" s="160"/>
      <c r="G8" s="151">
        <f ca="1">IFERROR(NOW()-F8,"-")</f>
        <v>45939.486646412035</v>
      </c>
      <c r="H8" s="160"/>
      <c r="I8" s="160" t="str">
        <f>IFERROR(VLOOKUP(D8,DB!A:F,6,0),"")</f>
        <v/>
      </c>
      <c r="J8" s="160" t="str">
        <f>IFERROR(VLOOKUP(D8,DB!A:G,7,0),"")</f>
        <v/>
      </c>
      <c r="K8" s="160"/>
      <c r="L8" s="160" t="str">
        <f>IFERROR(VLOOKUP(D8,DB!A:I,9,0),"")</f>
        <v/>
      </c>
    </row>
    <row r="9" spans="1:16383" ht="31.5" customHeight="1">
      <c r="A9" s="160"/>
      <c r="B9" s="160" t="str">
        <f>IFERROR(VLOOKUP(D9,DB!A:K,11,0),"")</f>
        <v/>
      </c>
      <c r="C9" s="160"/>
      <c r="D9" s="159"/>
      <c r="E9" s="160"/>
      <c r="F9" s="160"/>
      <c r="G9" s="151">
        <f ca="1">IFERROR(NOW()-F9,"-")</f>
        <v>45939.486646412035</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45939.486646412035</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45939.486646412035</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59"/>
      <c r="E12" s="160"/>
      <c r="F12" s="160"/>
      <c r="G12" s="151">
        <f ca="1">IFERROR(NOW()-F12,"-")</f>
        <v>45939.486646412035</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45939.486646412035</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45939.486646412035</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45939.486646412035</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45939.486646412035</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45939.486646412035</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45939.486646412035</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45939.486646412035</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45939.486646412035</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45939.486646412035</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45939.486646412035</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45939.486646412035</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45939.486646412035</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45939.486646412035</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45939.486646412035</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45939.486646412035</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45939.486646412035</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45939.486646412035</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45939.486646412035</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45939.486646412035</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45939.486646412035</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45939.486646412035</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45939.486646412035</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45939.486646412035</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45939.486646412035</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45939.486646412035</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45939.486646412035</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45939.486646412035</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45939.486646412035</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45939.486646412035</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45939.486646412035</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45939.486646412035</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45939.486646412035</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45939.486646412035</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45939.486646412035</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45939.486646412035</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45939.486646412035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45939.486646412035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45939.486646412035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45939.486646412035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45939.486646412035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45939.486646412035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45939.486646412035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45939.486646412035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45939.486646412035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45939.486646412035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45939.486646412035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45939.486646412035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45939.486646412035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45939.486646412035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45939.486646412035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45939.486646412035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45939.486646412035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45939.486646412035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45939.486646412035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45939.486646412035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45939.486646412035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45939.486646412035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45939.486646412035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45939.486646412035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45939.486646412035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45939.486646412035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45939.486646412035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45939.486646412035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45939.486646412035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45939.486646412035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45939.486646412035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45939.486646412035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45939.486646412035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45939.486646412035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45939.486646412035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45939.486646412035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45939.486646412035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45939.486646412035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45939.486646412035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45939.486646412035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45939.486646412035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45939.486646412035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45939.486646412035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45939.486646412035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45939.486646412035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45939.486646412035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45939.486646412035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45939.486646412035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45939.486646412035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45939.486646412035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45939.486646412035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45939.486646412035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45939.486646412035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45939.486646412035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45939.486646412035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45939.486646412035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45939.486646412035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45939.486646412035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45939.486646412035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45939.486646412035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45939.486646412035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45939.486646412035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45939.486646412035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45939.486646412035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45939.486646412035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45939.486646412035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45939.486646412035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45939.486646412035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45939.486646412035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45939.486646412035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45939.486646412035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45939.486646412035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45939.486646412035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45939.486646412035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45939.486646412035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45939.486646412035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45939.486646412035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45939.486646412035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45939.486646412035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45939.486646412035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45939.486646412035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45939.486646412035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45939.486646412035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45939.486646412035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45939.486646412035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45939.486646412035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45939.486646412035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45939.486646412035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45939.486646412035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45939.486646412035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45939.486646412035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45939.486646412035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45939.486646412035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45939.486646412035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45939.486646412035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45939.486646412035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45939.486646412035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45939.486646412035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45939.486646412035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45939.486646412035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45939.486646412035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45939.486646412035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45939.486646412035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45939.486646412035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45939.486646412035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45939.486646412035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45939.486646412035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45939.486646412035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45939.486646412035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45939.486646412035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45939.486646412035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45939.486646412035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45939.486646412035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45939.486646412035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45939.486646412035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45939.486646412035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45939.486646412035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45939.486646412035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45939.486646412035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45939.486646412035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45939.486646412035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45939.486646412035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45939.486646412035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45939.486646412035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45939.486646412035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45939.486646412035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45939.486646412035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45939.486646412035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45939.486646412035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45939.486646412035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45939.486646412035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45939.486646412035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45939.486646412035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45939.486646412035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45939.486646412035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45939.486646412035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45939.486646412035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45939.486646412035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45939.486646412035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45939.486646412035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45939.486646412035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45939.486646412035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45939.486646412035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45939.486646412035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45939.486646412035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45939.486646412035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45939.486646412035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45939.486646412035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45939.486646412035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45939.486646412035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45939.486646412035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45939.486646412035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45939.486646412035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45939.486646412035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45939.486646412035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45939.486646412035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45939.486646412035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45939.486646412035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45939.486646412035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45939.486646412035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45939.486646412035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45939.486646412035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45939.486646412035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45939.486646412035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45939.486646412035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45939.486646412035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45939.486646412035</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2025-10-09T08:41:40Z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